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g-4\Downloads\"/>
    </mc:Choice>
  </mc:AlternateContent>
  <xr:revisionPtr revIDLastSave="0" documentId="13_ncr:1_{37FCD2BD-4D43-4B1D-BC04-7C0C878917D4}" xr6:coauthVersionLast="45" xr6:coauthVersionMax="45" xr10:uidLastSave="{00000000-0000-0000-0000-000000000000}"/>
  <bookViews>
    <workbookView xWindow="-120" yWindow="-120" windowWidth="20730" windowHeight="11160" tabRatio="1000" xr2:uid="{00000000-000D-0000-FFFF-FFFF00000000}"/>
  </bookViews>
  <sheets>
    <sheet name="СОДЕРЖАНИЕ" sheetId="77" r:id="rId1"/>
    <sheet name="ВЕНТИЛЯТОРЫ ZILON" sheetId="67" r:id="rId2"/>
    <sheet name="ВЕНТИЛЯТОРЫ SALDA" sheetId="1" r:id="rId3"/>
    <sheet name="АКСЕС. ДЛЯ ВЕНТ-РОВ SALDA " sheetId="68" r:id="rId4"/>
    <sheet name="НАГРЕВАТЕЛИ и ОХЛАДИТЕЛИ" sheetId="35" r:id="rId5"/>
    <sheet name="СЕТЕВЫЕ ЭЛЕМЕНТЫ" sheetId="56" r:id="rId6"/>
    <sheet name="РЕШЕТКИ и ДИФФУЗОРЫ" sheetId="50" r:id="rId7"/>
    <sheet name="ГИБКИЕ ВОЗДУХОВОДЫ" sheetId="69" r:id="rId8"/>
    <sheet name="ГИБКИЕ ВОЗДУХОВОДЫ ZILON" sheetId="84" r:id="rId9"/>
    <sheet name="УСТАНОВКИ RC, FUNAI" sheetId="64" r:id="rId10"/>
    <sheet name="КОМПАКТНЫЕ УСТАНОВКИ SALDA" sheetId="59" r:id="rId11"/>
    <sheet name="КОМПАКТНЫЕ УСТАНОВКИ ZILON" sheetId="85" r:id="rId12"/>
    <sheet name="ЭЛЕКТРОПРИВОДЫ" sheetId="71" r:id="rId13"/>
    <sheet name="СИСТЕМЫ АВТОМАТИКИ " sheetId="58" r:id="rId14"/>
    <sheet name="СМЕСИТЕЛЬНЫЕ УЗЛЫ" sheetId="54" r:id="rId15"/>
  </sheets>
  <externalReferences>
    <externalReference r:id="rId16"/>
    <externalReference r:id="rId17"/>
  </externalReferences>
  <definedNames>
    <definedName name="____sto01" localSheetId="10">#REF!</definedName>
    <definedName name="____sto02" localSheetId="10">#REF!</definedName>
    <definedName name="____sto03" localSheetId="10">#REF!</definedName>
    <definedName name="____sto04" localSheetId="10">#REF!</definedName>
    <definedName name="____sto05" localSheetId="10">#REF!</definedName>
    <definedName name="____sto06" localSheetId="10">#REF!</definedName>
    <definedName name="____sto07" localSheetId="10">#REF!</definedName>
    <definedName name="____sto08" localSheetId="10">#REF!</definedName>
    <definedName name="____sto09" localSheetId="10">#REF!</definedName>
    <definedName name="____sto10" localSheetId="10">#REF!</definedName>
    <definedName name="____sto11" localSheetId="10">#REF!</definedName>
    <definedName name="____sto12" localSheetId="10">#REF!</definedName>
    <definedName name="____sto13" localSheetId="10">#REF!</definedName>
    <definedName name="____sto14" localSheetId="10">#REF!</definedName>
    <definedName name="____sto15" localSheetId="10">#REF!</definedName>
    <definedName name="____str01" localSheetId="10">#REF!</definedName>
    <definedName name="____str02" localSheetId="10">#REF!</definedName>
    <definedName name="____str03" localSheetId="10">#REF!</definedName>
    <definedName name="____str04" localSheetId="10">#REF!</definedName>
    <definedName name="____str05" localSheetId="10">#REF!</definedName>
    <definedName name="____str06" localSheetId="10">#REF!</definedName>
    <definedName name="____str07" localSheetId="10">#REF!</definedName>
    <definedName name="____str08" localSheetId="10">#REF!</definedName>
    <definedName name="____str09" localSheetId="10">#REF!</definedName>
    <definedName name="____str10" localSheetId="10">#REF!</definedName>
    <definedName name="____str11" localSheetId="10">#REF!</definedName>
    <definedName name="____str12" localSheetId="10">#REF!</definedName>
    <definedName name="____str13" localSheetId="10">#REF!</definedName>
    <definedName name="____str14" localSheetId="10">#REF!</definedName>
    <definedName name="____str15" localSheetId="10">#REF!</definedName>
    <definedName name="___art001" localSheetId="10">'[1]TCAEY-THAEY 270-2160 1'!#REF!</definedName>
    <definedName name="___art002" localSheetId="10">'[1]TCAEY-THAEY 270-2160 1'!#REF!</definedName>
    <definedName name="___art003" localSheetId="10">'[1]TCAEY-THAEY 270-2160 1'!#REF!</definedName>
    <definedName name="___art004" localSheetId="10">'[1]TCAEY-THAEY 270-2160 1'!#REF!</definedName>
    <definedName name="___art005" localSheetId="10">'[1]TCAEY-THAEY 270-2160 1'!#REF!</definedName>
    <definedName name="___art006" localSheetId="10">'[1]TCAEY-THAEY 270-2160 1'!#REF!</definedName>
    <definedName name="___art007" localSheetId="10">'[1]TCAEY-THAEY 270-2160 1'!#REF!</definedName>
    <definedName name="___art008" localSheetId="10">'[1]TCAEY-THAEY 270-2160 1'!#REF!</definedName>
    <definedName name="___art009" localSheetId="10">'[1]TCAEY-THAEY 270-2160 1'!#REF!</definedName>
    <definedName name="___art010" localSheetId="10">'[1]TCAEY-THAEY 270-2160 1'!#REF!</definedName>
    <definedName name="___art011" localSheetId="10">'[1]TCAEY-THAEY 270-2160 1'!#REF!</definedName>
    <definedName name="___art012" localSheetId="10">'[1]TCAEY-THAEY 270-2160 1'!#REF!</definedName>
    <definedName name="___art013" localSheetId="10">'[1]TCAEY-THAEY 270-2160 1'!#REF!</definedName>
    <definedName name="___art014" localSheetId="10">'[1]TCAEY-THAEY 270-2160 1'!#REF!</definedName>
    <definedName name="___art015" localSheetId="10">'[1]TCAEY-THAEY 270-2160 1'!#REF!</definedName>
    <definedName name="___art016" localSheetId="10">'[1]TCAEY-THAEY 270-2160 1'!#REF!</definedName>
    <definedName name="___art017" localSheetId="10">'[1]TCAEY-THAEY 270-2160 1'!#REF!</definedName>
    <definedName name="___art019" localSheetId="10">'[1]TCAEY-THAEY 270-2160 1'!#REF!</definedName>
    <definedName name="___art020" localSheetId="10">'[1]TCAEY-THAEY 270-2160 1'!#REF!</definedName>
    <definedName name="___art021" localSheetId="10">'[1]TCAEY-THAEY 270-2160 1'!#REF!</definedName>
    <definedName name="___art022" localSheetId="10">'[1]TCAEY-THAEY 270-2160 1'!#REF!</definedName>
    <definedName name="___art023" localSheetId="10">'[1]TCAEY-THAEY 270-2160 1'!#REF!</definedName>
    <definedName name="___art024" localSheetId="10">'[1]TCAEY-THAEY 270-2160 1'!#REF!</definedName>
    <definedName name="___art025" localSheetId="10">'[1]TCAEY-THAEY 270-2160 1'!#REF!</definedName>
    <definedName name="___art026" localSheetId="10">'[1]TCAEY-THAEY 270-2160 1'!#REF!</definedName>
    <definedName name="___art027" localSheetId="10">'[1]TCAEY-THAEY 270-2160 1'!#REF!</definedName>
    <definedName name="___art028" localSheetId="10">'[1]TCAEY-THAEY 270-2160 1'!#REF!</definedName>
    <definedName name="___art029" localSheetId="10">'[1]TCAEY-THAEY 270-2160 1'!#REF!</definedName>
    <definedName name="___art030" localSheetId="10">'[1]TCAEY-THAEY 270-2160 1'!#REF!</definedName>
    <definedName name="___art031" localSheetId="10">'[1]TCAEY-THAEY 270-2160 1'!#REF!</definedName>
    <definedName name="___art032" localSheetId="10">'[1]TCAEY-THAEY 270-2160 1'!#REF!</definedName>
    <definedName name="___art033" localSheetId="10">'[1]TCAEY-THAEY 270-2160 1'!#REF!</definedName>
    <definedName name="___art034" localSheetId="10">'[1]TCAEY-THAEY 270-2160 2'!#REF!</definedName>
    <definedName name="___art035" localSheetId="10">'[1]TCAEY-THAEY 270-2160 2'!#REF!</definedName>
    <definedName name="___art036" localSheetId="10">'[1]TCAEY-THAEY 270-2160 2'!#REF!</definedName>
    <definedName name="___art037" localSheetId="10">'[1]TCAEY-THAEY 270-2160 2'!#REF!</definedName>
    <definedName name="___art038" localSheetId="10">'[1]TCAEY-THAEY 270-2160 2'!#REF!</definedName>
    <definedName name="___art039" localSheetId="10">'[1]TCAEY-THAEY 270-2160 2'!#REF!</definedName>
    <definedName name="___art040" localSheetId="10">'[1]TCAEY-THAEY 270-2160 2'!#REF!</definedName>
    <definedName name="___art041" localSheetId="10">#REF!</definedName>
    <definedName name="___art042" localSheetId="10">#REF!</definedName>
    <definedName name="___art043" localSheetId="10">#REF!</definedName>
    <definedName name="___art044" localSheetId="10">#REF!</definedName>
    <definedName name="___art045" localSheetId="10">#REF!</definedName>
    <definedName name="___art046" localSheetId="10">#REF!</definedName>
    <definedName name="___art047" localSheetId="10">#REF!</definedName>
    <definedName name="___art048" localSheetId="10">#REF!</definedName>
    <definedName name="___art049" localSheetId="10">#REF!</definedName>
    <definedName name="___art050" localSheetId="10">#REF!</definedName>
    <definedName name="___art051" localSheetId="10">#REF!</definedName>
    <definedName name="___art052" localSheetId="10">#REF!</definedName>
    <definedName name="___art053" localSheetId="10">#REF!</definedName>
    <definedName name="___art054" localSheetId="10">#REF!</definedName>
    <definedName name="___art055" localSheetId="10">#REF!</definedName>
    <definedName name="___art056" localSheetId="10">#REF!</definedName>
    <definedName name="___art057" localSheetId="10">#REF!</definedName>
    <definedName name="___art058" localSheetId="10">#REF!</definedName>
    <definedName name="___art059" localSheetId="10">#REF!</definedName>
    <definedName name="___art060" localSheetId="10">#REF!</definedName>
    <definedName name="___art061" localSheetId="10">#REF!</definedName>
    <definedName name="___art062" localSheetId="10">#REF!</definedName>
    <definedName name="___art063" localSheetId="10">#REF!</definedName>
    <definedName name="___art064" localSheetId="10">#REF!</definedName>
    <definedName name="___art065" localSheetId="10">#REF!</definedName>
    <definedName name="___art066" localSheetId="10">#REF!</definedName>
    <definedName name="___art067" localSheetId="10">#REF!</definedName>
    <definedName name="___art068" localSheetId="10">#REF!</definedName>
    <definedName name="___art069" localSheetId="10">#REF!</definedName>
    <definedName name="___art070" localSheetId="10">#REF!</definedName>
    <definedName name="___art071" localSheetId="10">#REF!</definedName>
    <definedName name="___grn01" localSheetId="10">'[1]TCAEY-THAEY 270-2160 1'!#REF!</definedName>
    <definedName name="___grn02" localSheetId="10">'[1]TCAEY-THAEY 270-2160 1'!#REF!</definedName>
    <definedName name="___grn03" localSheetId="10">'[1]TCAEY-THAEY 270-2160 1'!#REF!</definedName>
    <definedName name="___grn04" localSheetId="10">'[1]TCAEY-THAEY 270-2160 1'!#REF!</definedName>
    <definedName name="___grn05" localSheetId="10">'[1]TCAEY-THAEY 270-2160 1'!#REF!</definedName>
    <definedName name="___grn06" localSheetId="10">'[1]TCAEY-THAEY 270-2160 1'!#REF!</definedName>
    <definedName name="___grn07" localSheetId="10">'[1]TCAEY-THAEY 270-2160 1'!#REF!</definedName>
    <definedName name="___grn08" localSheetId="10">'[1]TCAEY-THAEY 270-2160 1'!#REF!</definedName>
    <definedName name="___opz001" localSheetId="10">'[1]TCAEY-THAEY 270-2160 1'!#REF!</definedName>
    <definedName name="___opz002" localSheetId="10">'[1]TCAEY-THAEY 270-2160 1'!#REF!</definedName>
    <definedName name="___opz003" localSheetId="10">'[1]TCAEY-THAEY 270-2160 1'!#REF!</definedName>
    <definedName name="___opz004" localSheetId="10">'[1]TCAEY-THAEY 270-2160 1'!#REF!</definedName>
    <definedName name="___opz005" localSheetId="10">'[1]TCAEY-THAEY 270-2160 1'!#REF!</definedName>
    <definedName name="___opz006" localSheetId="10">'[1]TCAEY-THAEY 270-2160 1'!#REF!</definedName>
    <definedName name="___opz007" localSheetId="10">'[1]TCAEY-THAEY 270-2160 1'!#REF!</definedName>
    <definedName name="___opz008" localSheetId="10">'[1]TCAEY-THAEY 270-2160 1'!#REF!</definedName>
    <definedName name="___opz009" localSheetId="10">'[1]TCAEY-THAEY 270-2160 1'!#REF!</definedName>
    <definedName name="___opz010" localSheetId="10">'[1]TCAEY-THAEY 270-2160 1'!#REF!</definedName>
    <definedName name="___opz011" localSheetId="10">'[1]TCAEY-THAEY 270-2160 1'!#REF!</definedName>
    <definedName name="___opz012" localSheetId="10">'[1]TCAEY-THAEY 270-2160 1'!#REF!</definedName>
    <definedName name="___opz013" localSheetId="10">'[1]TCAEY-THAEY 270-2160 1'!#REF!</definedName>
    <definedName name="___opz014" localSheetId="10">'[1]TCAEY-THAEY 270-2160 1'!#REF!</definedName>
    <definedName name="___opz015" localSheetId="10">'[1]TCAEY-THAEY 270-2160 1'!#REF!</definedName>
    <definedName name="___opz016" localSheetId="10">'[1]TCAEY-THAEY 270-2160 1'!#REF!</definedName>
    <definedName name="___opz017" localSheetId="10">'[1]TCAEY-THAEY 270-2160 1'!#REF!</definedName>
    <definedName name="___opz018" localSheetId="10">'[1]TCAEY-THAEY 270-2160 1'!#REF!</definedName>
    <definedName name="___opz019" localSheetId="10">'[1]TCAEY-THAEY 270-2160 1'!#REF!</definedName>
    <definedName name="___opz020" localSheetId="10">'[1]TCAEY-THAEY 270-2160 1'!#REF!</definedName>
    <definedName name="___opz021" localSheetId="10">'[1]TCAEY-THAEY 270-2160 1'!#REF!</definedName>
    <definedName name="___opz022" localSheetId="10">'[1]TCAEY-THAEY 270-2160 1'!#REF!</definedName>
    <definedName name="___opz023" localSheetId="10">'[1]TCAEY-THAEY 270-2160 1'!#REF!</definedName>
    <definedName name="___opz024" localSheetId="10">'[1]TCAEY-THAEY 270-2160 1'!#REF!</definedName>
    <definedName name="___opz025" localSheetId="10">'[1]TCAEY-THAEY 270-2160 1'!#REF!</definedName>
    <definedName name="___opz026" localSheetId="10">'[1]TCAEY-THAEY 270-2160 1'!#REF!</definedName>
    <definedName name="___opz027" localSheetId="10">'[1]TCAEY-THAEY 270-2160 1'!#REF!</definedName>
    <definedName name="___opz028" localSheetId="10">'[1]TCAEY-THAEY 270-2160 1'!#REF!</definedName>
    <definedName name="___opz029" localSheetId="10">'[1]TCAEY-THAEY 270-2160 1'!#REF!</definedName>
    <definedName name="___opz030" localSheetId="10">'[1]TCAEY-THAEY 270-2160 1'!#REF!</definedName>
    <definedName name="___sto01" localSheetId="13">#REF!</definedName>
    <definedName name="___sto02" localSheetId="13">#REF!</definedName>
    <definedName name="___sto03" localSheetId="13">#REF!</definedName>
    <definedName name="___sto04" localSheetId="13">#REF!</definedName>
    <definedName name="___sto05" localSheetId="13">#REF!</definedName>
    <definedName name="___sto06" localSheetId="13">#REF!</definedName>
    <definedName name="___sto07" localSheetId="13">#REF!</definedName>
    <definedName name="___sto08" localSheetId="13">#REF!</definedName>
    <definedName name="___sto09" localSheetId="13">#REF!</definedName>
    <definedName name="___sto10" localSheetId="13">#REF!</definedName>
    <definedName name="___sto11" localSheetId="13">#REF!</definedName>
    <definedName name="___sto12" localSheetId="13">#REF!</definedName>
    <definedName name="___sto13" localSheetId="13">#REF!</definedName>
    <definedName name="___sto14" localSheetId="13">#REF!</definedName>
    <definedName name="___sto15" localSheetId="13">#REF!</definedName>
    <definedName name="___str01" localSheetId="13">#REF!</definedName>
    <definedName name="___str02" localSheetId="13">#REF!</definedName>
    <definedName name="___str03" localSheetId="13">#REF!</definedName>
    <definedName name="___str04" localSheetId="13">#REF!</definedName>
    <definedName name="___str05" localSheetId="13">#REF!</definedName>
    <definedName name="___str06" localSheetId="13">#REF!</definedName>
    <definedName name="___str07" localSheetId="13">#REF!</definedName>
    <definedName name="___str08" localSheetId="13">#REF!</definedName>
    <definedName name="___str09" localSheetId="13">#REF!</definedName>
    <definedName name="___str10" localSheetId="13">#REF!</definedName>
    <definedName name="___str11" localSheetId="13">#REF!</definedName>
    <definedName name="___str12" localSheetId="13">#REF!</definedName>
    <definedName name="___str13" localSheetId="13">#REF!</definedName>
    <definedName name="___str14" localSheetId="13">#REF!</definedName>
    <definedName name="___str15" localSheetId="13">#REF!</definedName>
    <definedName name="__art001" localSheetId="10">'[1]TCAEY-THAEY 270-2160 1'!#REF!</definedName>
    <definedName name="__art002" localSheetId="10">'[1]TCAEY-THAEY 270-2160 1'!#REF!</definedName>
    <definedName name="__art003" localSheetId="10">'[1]TCAEY-THAEY 270-2160 1'!#REF!</definedName>
    <definedName name="__art004" localSheetId="10">'[1]TCAEY-THAEY 270-2160 1'!#REF!</definedName>
    <definedName name="__art005" localSheetId="10">'[1]TCAEY-THAEY 270-2160 1'!#REF!</definedName>
    <definedName name="__art006" localSheetId="10">'[1]TCAEY-THAEY 270-2160 1'!#REF!</definedName>
    <definedName name="__art007" localSheetId="10">'[1]TCAEY-THAEY 270-2160 1'!#REF!</definedName>
    <definedName name="__art008" localSheetId="10">'[1]TCAEY-THAEY 270-2160 1'!#REF!</definedName>
    <definedName name="__art009" localSheetId="10">'[1]TCAEY-THAEY 270-2160 1'!#REF!</definedName>
    <definedName name="__art010" localSheetId="10">'[1]TCAEY-THAEY 270-2160 1'!#REF!</definedName>
    <definedName name="__art011" localSheetId="10">'[1]TCAEY-THAEY 270-2160 1'!#REF!</definedName>
    <definedName name="__art012" localSheetId="10">'[1]TCAEY-THAEY 270-2160 1'!#REF!</definedName>
    <definedName name="__art013" localSheetId="10">'[1]TCAEY-THAEY 270-2160 1'!#REF!</definedName>
    <definedName name="__art014" localSheetId="10">'[1]TCAEY-THAEY 270-2160 1'!#REF!</definedName>
    <definedName name="__art015" localSheetId="10">'[1]TCAEY-THAEY 270-2160 1'!#REF!</definedName>
    <definedName name="__art016" localSheetId="10">'[1]TCAEY-THAEY 270-2160 1'!#REF!</definedName>
    <definedName name="__art017" localSheetId="10">'[1]TCAEY-THAEY 270-2160 1'!#REF!</definedName>
    <definedName name="__art018" localSheetId="10">'[1]TCAEY-THAEY 270-2160 1'!#REF!</definedName>
    <definedName name="__art019" localSheetId="10">'[1]TCAEY-THAEY 270-2160 1'!#REF!</definedName>
    <definedName name="__art020" localSheetId="10">'[1]TCAEY-THAEY 270-2160 1'!#REF!</definedName>
    <definedName name="__art021" localSheetId="10">'[1]TCAEY-THAEY 270-2160 1'!#REF!</definedName>
    <definedName name="__art022" localSheetId="10">'[1]TCAEY-THAEY 270-2160 1'!#REF!</definedName>
    <definedName name="__art023" localSheetId="10">'[1]TCAEY-THAEY 270-2160 1'!#REF!</definedName>
    <definedName name="__art024" localSheetId="10">'[1]TCAEY-THAEY 270-2160 1'!#REF!</definedName>
    <definedName name="__art025" localSheetId="10">'[1]TCAEY-THAEY 270-2160 1'!#REF!</definedName>
    <definedName name="__art026" localSheetId="10">'[1]TCAEY-THAEY 270-2160 1'!#REF!</definedName>
    <definedName name="__art027" localSheetId="10">'[1]TCAEY-THAEY 270-2160 1'!#REF!</definedName>
    <definedName name="__art028" localSheetId="10">'[1]TCAEY-THAEY 270-2160 1'!#REF!</definedName>
    <definedName name="__art029" localSheetId="10">'[1]TCAEY-THAEY 270-2160 1'!#REF!</definedName>
    <definedName name="__art030" localSheetId="10">'[1]TCAEY-THAEY 270-2160 1'!#REF!</definedName>
    <definedName name="__art031" localSheetId="10">'[1]TCAEY-THAEY 270-2160 1'!#REF!</definedName>
    <definedName name="__art032" localSheetId="10">'[1]TCAEY-THAEY 270-2160 1'!#REF!</definedName>
    <definedName name="__art033" localSheetId="10">'[1]TCAEY-THAEY 270-2160 1'!#REF!</definedName>
    <definedName name="__art034" localSheetId="10">'[1]TCAEY-THAEY 270-2160 2'!#REF!</definedName>
    <definedName name="__art035" localSheetId="10">'[1]TCAEY-THAEY 270-2160 2'!#REF!</definedName>
    <definedName name="__art036" localSheetId="10">'[1]TCAEY-THAEY 270-2160 2'!#REF!</definedName>
    <definedName name="__art037" localSheetId="10">'[1]TCAEY-THAEY 270-2160 2'!#REF!</definedName>
    <definedName name="__art038" localSheetId="10">'[1]TCAEY-THAEY 270-2160 2'!#REF!</definedName>
    <definedName name="__art039" localSheetId="10">'[1]TCAEY-THAEY 270-2160 2'!#REF!</definedName>
    <definedName name="__art040" localSheetId="10">'[1]TCAEY-THAEY 270-2160 2'!#REF!</definedName>
    <definedName name="__art041" localSheetId="10">#REF!</definedName>
    <definedName name="__art042" localSheetId="10">#REF!</definedName>
    <definedName name="__art043" localSheetId="10">#REF!</definedName>
    <definedName name="__art044" localSheetId="10">#REF!</definedName>
    <definedName name="__art045" localSheetId="10">#REF!</definedName>
    <definedName name="__art046" localSheetId="10">#REF!</definedName>
    <definedName name="__art047" localSheetId="10">#REF!</definedName>
    <definedName name="__art048" localSheetId="10">#REF!</definedName>
    <definedName name="__art049" localSheetId="10">#REF!</definedName>
    <definedName name="__art050" localSheetId="10">#REF!</definedName>
    <definedName name="__art051" localSheetId="10">#REF!</definedName>
    <definedName name="__art052" localSheetId="10">#REF!</definedName>
    <definedName name="__art053" localSheetId="10">#REF!</definedName>
    <definedName name="__art054" localSheetId="10">#REF!</definedName>
    <definedName name="__art055" localSheetId="10">#REF!</definedName>
    <definedName name="__art056" localSheetId="10">#REF!</definedName>
    <definedName name="__art057" localSheetId="10">#REF!</definedName>
    <definedName name="__art058" localSheetId="10">#REF!</definedName>
    <definedName name="__art059" localSheetId="10">#REF!</definedName>
    <definedName name="__art060" localSheetId="10">#REF!</definedName>
    <definedName name="__art061" localSheetId="10">#REF!</definedName>
    <definedName name="__art062" localSheetId="10">#REF!</definedName>
    <definedName name="__art063" localSheetId="10">#REF!</definedName>
    <definedName name="__art064" localSheetId="10">#REF!</definedName>
    <definedName name="__art065" localSheetId="10">#REF!</definedName>
    <definedName name="__art066" localSheetId="10">#REF!</definedName>
    <definedName name="__art067" localSheetId="10">#REF!</definedName>
    <definedName name="__art068" localSheetId="10">#REF!</definedName>
    <definedName name="__art069" localSheetId="10">#REF!</definedName>
    <definedName name="__art070" localSheetId="10">#REF!</definedName>
    <definedName name="__art071" localSheetId="10">#REF!</definedName>
    <definedName name="__grn01" localSheetId="10">'[1]TCAEY-THAEY 270-2160 1'!#REF!</definedName>
    <definedName name="__grn02" localSheetId="10">'[1]TCAEY-THAEY 270-2160 1'!#REF!</definedName>
    <definedName name="__grn03" localSheetId="10">'[1]TCAEY-THAEY 270-2160 1'!#REF!</definedName>
    <definedName name="__grn04" localSheetId="10">'[1]TCAEY-THAEY 270-2160 1'!#REF!</definedName>
    <definedName name="__grn05" localSheetId="10">'[1]TCAEY-THAEY 270-2160 1'!#REF!</definedName>
    <definedName name="__grn06" localSheetId="10">'[1]TCAEY-THAEY 270-2160 1'!#REF!</definedName>
    <definedName name="__grn07" localSheetId="10">'[1]TCAEY-THAEY 270-2160 1'!#REF!</definedName>
    <definedName name="__grn08" localSheetId="10">'[1]TCAEY-THAEY 270-2160 1'!#REF!</definedName>
    <definedName name="__opz001" localSheetId="10">'[1]TCAEY-THAEY 270-2160 1'!#REF!</definedName>
    <definedName name="__opz002" localSheetId="10">'[1]TCAEY-THAEY 270-2160 1'!#REF!</definedName>
    <definedName name="__opz003" localSheetId="10">'[1]TCAEY-THAEY 270-2160 1'!#REF!</definedName>
    <definedName name="__opz004" localSheetId="10">'[1]TCAEY-THAEY 270-2160 1'!#REF!</definedName>
    <definedName name="__opz005" localSheetId="10">'[1]TCAEY-THAEY 270-2160 1'!#REF!</definedName>
    <definedName name="__opz006" localSheetId="10">'[1]TCAEY-THAEY 270-2160 1'!#REF!</definedName>
    <definedName name="__opz007" localSheetId="10">'[1]TCAEY-THAEY 270-2160 1'!#REF!</definedName>
    <definedName name="__opz008" localSheetId="10">'[1]TCAEY-THAEY 270-2160 1'!#REF!</definedName>
    <definedName name="__opz009" localSheetId="10">'[1]TCAEY-THAEY 270-2160 1'!#REF!</definedName>
    <definedName name="__opz010" localSheetId="10">'[1]TCAEY-THAEY 270-2160 1'!#REF!</definedName>
    <definedName name="__opz011" localSheetId="10">'[1]TCAEY-THAEY 270-2160 1'!#REF!</definedName>
    <definedName name="__opz012" localSheetId="10">'[1]TCAEY-THAEY 270-2160 1'!#REF!</definedName>
    <definedName name="__opz013" localSheetId="10">'[1]TCAEY-THAEY 270-2160 1'!#REF!</definedName>
    <definedName name="__opz014" localSheetId="10">'[1]TCAEY-THAEY 270-2160 1'!#REF!</definedName>
    <definedName name="__opz015" localSheetId="10">'[1]TCAEY-THAEY 270-2160 1'!#REF!</definedName>
    <definedName name="__opz016" localSheetId="10">'[1]TCAEY-THAEY 270-2160 1'!#REF!</definedName>
    <definedName name="__opz017" localSheetId="10">'[1]TCAEY-THAEY 270-2160 1'!#REF!</definedName>
    <definedName name="__opz018" localSheetId="10">'[1]TCAEY-THAEY 270-2160 1'!#REF!</definedName>
    <definedName name="__opz019" localSheetId="10">'[1]TCAEY-THAEY 270-2160 1'!#REF!</definedName>
    <definedName name="__opz020" localSheetId="10">'[1]TCAEY-THAEY 270-2160 1'!#REF!</definedName>
    <definedName name="__opz021" localSheetId="10">'[1]TCAEY-THAEY 270-2160 1'!#REF!</definedName>
    <definedName name="__opz022" localSheetId="10">'[1]TCAEY-THAEY 270-2160 1'!#REF!</definedName>
    <definedName name="__opz023" localSheetId="10">'[1]TCAEY-THAEY 270-2160 1'!#REF!</definedName>
    <definedName name="__opz024" localSheetId="10">'[1]TCAEY-THAEY 270-2160 1'!#REF!</definedName>
    <definedName name="__opz025" localSheetId="10">'[1]TCAEY-THAEY 270-2160 1'!#REF!</definedName>
    <definedName name="__opz026" localSheetId="10">'[1]TCAEY-THAEY 270-2160 1'!#REF!</definedName>
    <definedName name="__opz027" localSheetId="10">'[1]TCAEY-THAEY 270-2160 1'!#REF!</definedName>
    <definedName name="__opz028" localSheetId="10">'[1]TCAEY-THAEY 270-2160 1'!#REF!</definedName>
    <definedName name="__opz029" localSheetId="10">'[1]TCAEY-THAEY 270-2160 1'!#REF!</definedName>
    <definedName name="__opz030" localSheetId="10">'[1]TCAEY-THAEY 270-2160 1'!#REF!</definedName>
    <definedName name="__opz031" localSheetId="10">'[1]TCAEY-THAEY 270-2160 1'!#REF!</definedName>
    <definedName name="__opz032" localSheetId="10">'[1]TCAEY-THAEY 270-2160 1'!#REF!</definedName>
    <definedName name="__opz033" localSheetId="10">'[1]TCAEY-THAEY 270-2160 2'!#REF!</definedName>
    <definedName name="__opz034" localSheetId="10">'[1]TCAEY-THAEY 270-2160 2'!#REF!</definedName>
    <definedName name="__opz035" localSheetId="10">'[1]TCAEY-THAEY 270-2160 2'!#REF!</definedName>
    <definedName name="__opz036" localSheetId="10">'[1]TCAEY-THAEY 270-2160 2'!#REF!</definedName>
    <definedName name="__opz037" localSheetId="10">'[1]TCAEY-THAEY 270-2160 2'!#REF!</definedName>
    <definedName name="__opz038" localSheetId="10">'[1]TCAEY-THAEY 270-2160 2'!#REF!</definedName>
    <definedName name="__opz039" localSheetId="10">'[1]TCAEY-THAEY 270-2160 2'!#REF!</definedName>
    <definedName name="__opz040" localSheetId="10">'[1]TCAEY-THAEY 270-2160 2'!#REF!</definedName>
    <definedName name="__opz041" localSheetId="10">'[1]TCAEY-THAEY 270-2160 2'!#REF!</definedName>
    <definedName name="__opz042" localSheetId="10">'[1]TCAEY-THAEY 270-2160 2'!#REF!</definedName>
    <definedName name="__opz043" localSheetId="10">'[1]TCAEY-THAEY 270-2160 2'!#REF!</definedName>
    <definedName name="__opz044" localSheetId="10">'[1]TCAEY-THAEY 270-2160 2'!#REF!</definedName>
    <definedName name="__opz045" localSheetId="10">'[1]TCAEY-THAEY 270-2160 2'!#REF!</definedName>
    <definedName name="__opz046" localSheetId="10">'[1]TCAEY-THAEY 270-2160 2'!#REF!</definedName>
    <definedName name="__opz047" localSheetId="10">'[1]TCAEY-THAEY 270-2160 2'!#REF!</definedName>
    <definedName name="__opz048" localSheetId="10">'[1]TCAEY-THAEY 270-2160 2'!#REF!</definedName>
    <definedName name="__opz049" localSheetId="10">'[1]TCAEY-THAEY 270-2160 2'!#REF!</definedName>
    <definedName name="__opz050" localSheetId="10">'[1]TCAEY-THAEY 270-2160 2'!#REF!</definedName>
    <definedName name="__opz051" localSheetId="10">'[1]TCAEY-THAEY 270-2160 2'!#REF!</definedName>
    <definedName name="__opz052" localSheetId="10">'[1]TCAEY-THAEY 270-2160 2'!#REF!</definedName>
    <definedName name="__opz053" localSheetId="10">'[1]TCAEY-THAEY 270-2160 2'!#REF!</definedName>
    <definedName name="__opz054" localSheetId="10">'[1]TCAEY-THAEY 270-2160 2'!#REF!</definedName>
    <definedName name="__opz055" localSheetId="10">'[1]TCAEY-THAEY 270-2160 2'!#REF!</definedName>
    <definedName name="__opz056" localSheetId="10">'[1]TCAEY-THAEY 270-2160 2'!#REF!</definedName>
    <definedName name="__opz057" localSheetId="10">'[1]TCAEY-THAEY 270-2160 2'!#REF!</definedName>
    <definedName name="__opz058" localSheetId="10">'[1]TCAEY-THAEY 270-2160 2'!#REF!</definedName>
    <definedName name="__opz059" localSheetId="10">'[1]TCAEY-THAEY 270-2160 2'!#REF!</definedName>
    <definedName name="__opz060" localSheetId="10">'[1]TCAEY-THAEY 270-2160 2'!#REF!</definedName>
    <definedName name="__opz061" localSheetId="10">'[1]TCAEY-THAEY 270-2160 2'!#REF!</definedName>
    <definedName name="__opz062" localSheetId="10">'[1]TCAEY-THAEY 270-2160 2'!#REF!</definedName>
    <definedName name="__opz063" localSheetId="10">'[1]TCAEY-THAEY 270-2160 2'!#REF!</definedName>
    <definedName name="__opz064" localSheetId="10">'[1]TCAEY-THAEY 270-2160 2'!#REF!</definedName>
    <definedName name="__opz065" localSheetId="10">'[1]TCAEY-THAEY 270-2160 2'!#REF!</definedName>
    <definedName name="__opz066" localSheetId="10">'[1]TCAEY-THAEY 270-2160 2'!#REF!</definedName>
    <definedName name="__sto01" localSheetId="10">#REF!</definedName>
    <definedName name="__sto02" localSheetId="10">#REF!</definedName>
    <definedName name="__sto03" localSheetId="10">#REF!</definedName>
    <definedName name="__sto04" localSheetId="10">#REF!</definedName>
    <definedName name="__sto05" localSheetId="10">#REF!</definedName>
    <definedName name="__sto06" localSheetId="10">#REF!</definedName>
    <definedName name="__sto07" localSheetId="10">#REF!</definedName>
    <definedName name="__sto08" localSheetId="10">#REF!</definedName>
    <definedName name="__sto09" localSheetId="10">#REF!</definedName>
    <definedName name="__sto10" localSheetId="10">#REF!</definedName>
    <definedName name="__sto11" localSheetId="10">#REF!</definedName>
    <definedName name="__sto12" localSheetId="10">#REF!</definedName>
    <definedName name="__sto13" localSheetId="10">#REF!</definedName>
    <definedName name="__sto14" localSheetId="10">#REF!</definedName>
    <definedName name="__sto15" localSheetId="10">#REF!</definedName>
    <definedName name="__str01" localSheetId="10">#REF!</definedName>
    <definedName name="__str02" localSheetId="10">#REF!</definedName>
    <definedName name="__str03" localSheetId="10">#REF!</definedName>
    <definedName name="__str04" localSheetId="10">#REF!</definedName>
    <definedName name="__str05" localSheetId="10">#REF!</definedName>
    <definedName name="__str06" localSheetId="10">#REF!</definedName>
    <definedName name="__str07" localSheetId="10">#REF!</definedName>
    <definedName name="__str08" localSheetId="10">#REF!</definedName>
    <definedName name="__str09" localSheetId="10">#REF!</definedName>
    <definedName name="__str10" localSheetId="10">#REF!</definedName>
    <definedName name="__str11" localSheetId="10">#REF!</definedName>
    <definedName name="__str12" localSheetId="10">#REF!</definedName>
    <definedName name="__str13" localSheetId="10">#REF!</definedName>
    <definedName name="__str14" localSheetId="10">#REF!</definedName>
    <definedName name="__str15" localSheetId="10">#REF!</definedName>
    <definedName name="_art001" localSheetId="10">#REF!</definedName>
    <definedName name="_art002" localSheetId="10">#REF!</definedName>
    <definedName name="_art003" localSheetId="10">#REF!</definedName>
    <definedName name="_art004" localSheetId="10">#REF!</definedName>
    <definedName name="_art005" localSheetId="10">#REF!</definedName>
    <definedName name="_art006" localSheetId="10">#REF!</definedName>
    <definedName name="_art007" localSheetId="10">#REF!</definedName>
    <definedName name="_art008" localSheetId="10">#REF!</definedName>
    <definedName name="_art009" localSheetId="10">#REF!</definedName>
    <definedName name="_art010" localSheetId="10">#REF!</definedName>
    <definedName name="_art011" localSheetId="10">#REF!</definedName>
    <definedName name="_art012" localSheetId="10">#REF!</definedName>
    <definedName name="_art013" localSheetId="10">#REF!</definedName>
    <definedName name="_art014" localSheetId="10">#REF!</definedName>
    <definedName name="_art015" localSheetId="10">#REF!</definedName>
    <definedName name="_art016" localSheetId="10">#REF!</definedName>
    <definedName name="_art017" localSheetId="10">#REF!</definedName>
    <definedName name="_art018" localSheetId="10">#REF!</definedName>
    <definedName name="_art019" localSheetId="10">#REF!</definedName>
    <definedName name="_art020" localSheetId="10">#REF!</definedName>
    <definedName name="_art021" localSheetId="10">#REF!</definedName>
    <definedName name="_art022" localSheetId="10">#REF!</definedName>
    <definedName name="_art023" localSheetId="10">#REF!</definedName>
    <definedName name="_art024" localSheetId="10">#REF!</definedName>
    <definedName name="_art025" localSheetId="10">#REF!</definedName>
    <definedName name="_art026" localSheetId="10">#REF!</definedName>
    <definedName name="_art027" localSheetId="10">#REF!</definedName>
    <definedName name="_art028" localSheetId="10">#REF!</definedName>
    <definedName name="_art029" localSheetId="10">#REF!</definedName>
    <definedName name="_art030" localSheetId="10">#REF!</definedName>
    <definedName name="_art031" localSheetId="10">#REF!</definedName>
    <definedName name="_art032" localSheetId="10">#REF!</definedName>
    <definedName name="_art033" localSheetId="10">#REF!</definedName>
    <definedName name="_art034" localSheetId="10">#REF!</definedName>
    <definedName name="_art035" localSheetId="10">#REF!</definedName>
    <definedName name="_art036" localSheetId="10">#REF!</definedName>
    <definedName name="_art037" localSheetId="10">#REF!</definedName>
    <definedName name="_art038" localSheetId="10">#REF!</definedName>
    <definedName name="_art039" localSheetId="10">#REF!</definedName>
    <definedName name="_art040" localSheetId="10">#REF!</definedName>
    <definedName name="_art041" localSheetId="10">#REF!</definedName>
    <definedName name="_art042" localSheetId="10">#REF!</definedName>
    <definedName name="_art043" localSheetId="10">#REF!</definedName>
    <definedName name="_art044" localSheetId="10">#REF!</definedName>
    <definedName name="_art045" localSheetId="10">#REF!</definedName>
    <definedName name="_art046" localSheetId="10">#REF!</definedName>
    <definedName name="_art047" localSheetId="10">#REF!</definedName>
    <definedName name="_art048" localSheetId="10">#REF!</definedName>
    <definedName name="_art049" localSheetId="10">#REF!</definedName>
    <definedName name="_art050" localSheetId="10">#REF!</definedName>
    <definedName name="_art051" localSheetId="10">#REF!</definedName>
    <definedName name="_art052" localSheetId="10">#REF!</definedName>
    <definedName name="_art053" localSheetId="10">#REF!</definedName>
    <definedName name="_art054" localSheetId="10">#REF!</definedName>
    <definedName name="_art055" localSheetId="10">#REF!</definedName>
    <definedName name="_art056" localSheetId="10">#REF!</definedName>
    <definedName name="_art057" localSheetId="10">#REF!</definedName>
    <definedName name="_art058" localSheetId="10">#REF!</definedName>
    <definedName name="_art059" localSheetId="10">#REF!</definedName>
    <definedName name="_art060" localSheetId="10">#REF!</definedName>
    <definedName name="_art061" localSheetId="10">#REF!</definedName>
    <definedName name="_art062" localSheetId="10">#REF!</definedName>
    <definedName name="_art063" localSheetId="10">#REF!</definedName>
    <definedName name="_art064" localSheetId="10">#REF!</definedName>
    <definedName name="_art065" localSheetId="10">#REF!</definedName>
    <definedName name="_art066" localSheetId="10">#REF!</definedName>
    <definedName name="_art067" localSheetId="10">#REF!</definedName>
    <definedName name="_art068" localSheetId="10">#REF!</definedName>
    <definedName name="_art069" localSheetId="10">#REF!</definedName>
    <definedName name="_art070" localSheetId="10">#REF!</definedName>
    <definedName name="_art071" localSheetId="10">#REF!</definedName>
    <definedName name="_grn01" localSheetId="10">#REF!</definedName>
    <definedName name="_grn02" localSheetId="10">#REF!</definedName>
    <definedName name="_grn03" localSheetId="10">#REF!</definedName>
    <definedName name="_grn04" localSheetId="10">#REF!</definedName>
    <definedName name="_grn05" localSheetId="10">#REF!</definedName>
    <definedName name="_grn06" localSheetId="10">#REF!</definedName>
    <definedName name="_grn07" localSheetId="10">#REF!</definedName>
    <definedName name="_grn08" localSheetId="10">#REF!</definedName>
    <definedName name="_opz001" localSheetId="10">#REF!</definedName>
    <definedName name="_opz002" localSheetId="10">#REF!</definedName>
    <definedName name="_opz003" localSheetId="10">#REF!</definedName>
    <definedName name="_opz004" localSheetId="10">#REF!</definedName>
    <definedName name="_opz005" localSheetId="10">#REF!</definedName>
    <definedName name="_opz006" localSheetId="10">#REF!</definedName>
    <definedName name="_opz007" localSheetId="10">#REF!</definedName>
    <definedName name="_opz008" localSheetId="10">#REF!</definedName>
    <definedName name="_opz009" localSheetId="10">#REF!</definedName>
    <definedName name="_opz010" localSheetId="10">#REF!</definedName>
    <definedName name="_opz011" localSheetId="10">#REF!</definedName>
    <definedName name="_opz012" localSheetId="10">#REF!</definedName>
    <definedName name="_opz013" localSheetId="10">#REF!</definedName>
    <definedName name="_opz014" localSheetId="10">#REF!</definedName>
    <definedName name="_opz015" localSheetId="10">#REF!</definedName>
    <definedName name="_opz016" localSheetId="10">#REF!</definedName>
    <definedName name="_opz017" localSheetId="10">#REF!</definedName>
    <definedName name="_opz018" localSheetId="10">#REF!</definedName>
    <definedName name="_opz019" localSheetId="10">#REF!</definedName>
    <definedName name="_opz020" localSheetId="10">#REF!</definedName>
    <definedName name="_opz021" localSheetId="10">#REF!</definedName>
    <definedName name="_opz022" localSheetId="10">#REF!</definedName>
    <definedName name="_opz023" localSheetId="10">#REF!</definedName>
    <definedName name="_opz024" localSheetId="10">#REF!</definedName>
    <definedName name="_opz025" localSheetId="10">#REF!</definedName>
    <definedName name="_opz026" localSheetId="10">#REF!</definedName>
    <definedName name="_opz027" localSheetId="10">#REF!</definedName>
    <definedName name="_opz028" localSheetId="10">#REF!</definedName>
    <definedName name="_opz029" localSheetId="10">#REF!</definedName>
    <definedName name="_opz030" localSheetId="10">#REF!</definedName>
    <definedName name="_opz031" localSheetId="10">'[1]TCAEY-THAEY 270-2160 1'!#REF!</definedName>
    <definedName name="_opz032" localSheetId="10">'[1]TCAEY-THAEY 270-2160 1'!#REF!</definedName>
    <definedName name="_opz033" localSheetId="10">'[1]TCAEY-THAEY 270-2160 2'!#REF!</definedName>
    <definedName name="_opz034" localSheetId="10">'[1]TCAEY-THAEY 270-2160 2'!#REF!</definedName>
    <definedName name="_opz035" localSheetId="10">'[1]TCAEY-THAEY 270-2160 2'!#REF!</definedName>
    <definedName name="_opz036" localSheetId="10">'[1]TCAEY-THAEY 270-2160 2'!#REF!</definedName>
    <definedName name="_opz037" localSheetId="10">'[1]TCAEY-THAEY 270-2160 2'!#REF!</definedName>
    <definedName name="_opz038" localSheetId="10">'[1]TCAEY-THAEY 270-2160 2'!#REF!</definedName>
    <definedName name="_opz039" localSheetId="10">'[1]TCAEY-THAEY 270-2160 2'!#REF!</definedName>
    <definedName name="_opz040" localSheetId="10">'[1]TCAEY-THAEY 270-2160 2'!#REF!</definedName>
    <definedName name="_opz041" localSheetId="10">'[1]TCAEY-THAEY 270-2160 2'!#REF!</definedName>
    <definedName name="_opz042" localSheetId="10">'[1]TCAEY-THAEY 270-2160 2'!#REF!</definedName>
    <definedName name="_opz043" localSheetId="10">'[1]TCAEY-THAEY 270-2160 2'!#REF!</definedName>
    <definedName name="_opz044" localSheetId="10">'[1]TCAEY-THAEY 270-2160 2'!#REF!</definedName>
    <definedName name="_opz045" localSheetId="10">'[1]TCAEY-THAEY 270-2160 2'!#REF!</definedName>
    <definedName name="_opz046" localSheetId="10">'[1]TCAEY-THAEY 270-2160 2'!#REF!</definedName>
    <definedName name="_opz047" localSheetId="10">'[1]TCAEY-THAEY 270-2160 2'!#REF!</definedName>
    <definedName name="_opz048" localSheetId="10">'[1]TCAEY-THAEY 270-2160 2'!#REF!</definedName>
    <definedName name="_opz049" localSheetId="10">'[1]TCAEY-THAEY 270-2160 2'!#REF!</definedName>
    <definedName name="_opz050" localSheetId="10">'[1]TCAEY-THAEY 270-2160 2'!#REF!</definedName>
    <definedName name="_opz051" localSheetId="10">'[1]TCAEY-THAEY 270-2160 2'!#REF!</definedName>
    <definedName name="_opz052" localSheetId="10">'[1]TCAEY-THAEY 270-2160 2'!#REF!</definedName>
    <definedName name="_opz053" localSheetId="10">'[1]TCAEY-THAEY 270-2160 2'!#REF!</definedName>
    <definedName name="_opz054" localSheetId="10">'[1]TCAEY-THAEY 270-2160 2'!#REF!</definedName>
    <definedName name="_opz055" localSheetId="10">'[1]TCAEY-THAEY 270-2160 2'!#REF!</definedName>
    <definedName name="_opz056" localSheetId="10">'[1]TCAEY-THAEY 270-2160 2'!#REF!</definedName>
    <definedName name="_opz057" localSheetId="10">'[1]TCAEY-THAEY 270-2160 2'!#REF!</definedName>
    <definedName name="_opz058" localSheetId="10">'[1]TCAEY-THAEY 270-2160 2'!#REF!</definedName>
    <definedName name="_opz059" localSheetId="10">'[1]TCAEY-THAEY 270-2160 2'!#REF!</definedName>
    <definedName name="_opz060" localSheetId="10">'[1]TCAEY-THAEY 270-2160 2'!#REF!</definedName>
    <definedName name="_opz061" localSheetId="10">'[1]TCAEY-THAEY 270-2160 2'!#REF!</definedName>
    <definedName name="_opz062" localSheetId="10">'[1]TCAEY-THAEY 270-2160 2'!#REF!</definedName>
    <definedName name="_opz063" localSheetId="10">'[1]TCAEY-THAEY 270-2160 2'!#REF!</definedName>
    <definedName name="_opz064" localSheetId="10">'[1]TCAEY-THAEY 270-2160 2'!#REF!</definedName>
    <definedName name="_opz065" localSheetId="10">'[1]TCAEY-THAEY 270-2160 2'!#REF!</definedName>
    <definedName name="_opz066" localSheetId="10">'[1]TCAEY-THAEY 270-2160 2'!#REF!</definedName>
    <definedName name="_sto01" localSheetId="10">#REF!</definedName>
    <definedName name="_sto02" localSheetId="10">#REF!</definedName>
    <definedName name="_sto03" localSheetId="10">#REF!</definedName>
    <definedName name="_sto04" localSheetId="10">#REF!</definedName>
    <definedName name="_sto05" localSheetId="10">#REF!</definedName>
    <definedName name="_sto06" localSheetId="10">#REF!</definedName>
    <definedName name="_sto07" localSheetId="10">#REF!</definedName>
    <definedName name="_sto08" localSheetId="10">#REF!</definedName>
    <definedName name="_sto09" localSheetId="10">#REF!</definedName>
    <definedName name="_sto10" localSheetId="10">#REF!</definedName>
    <definedName name="_sto11" localSheetId="10">#REF!</definedName>
    <definedName name="_sto12" localSheetId="10">#REF!</definedName>
    <definedName name="_sto13" localSheetId="10">#REF!</definedName>
    <definedName name="_sto14" localSheetId="10">#REF!</definedName>
    <definedName name="_sto15" localSheetId="10">#REF!</definedName>
    <definedName name="_str01" localSheetId="10">#REF!</definedName>
    <definedName name="_str02" localSheetId="10">#REF!</definedName>
    <definedName name="_str03" localSheetId="10">#REF!</definedName>
    <definedName name="_str04" localSheetId="10">#REF!</definedName>
    <definedName name="_str05" localSheetId="10">#REF!</definedName>
    <definedName name="_str06" localSheetId="10">#REF!</definedName>
    <definedName name="_str07" localSheetId="10">#REF!</definedName>
    <definedName name="_str08" localSheetId="10">#REF!</definedName>
    <definedName name="_str09" localSheetId="10">#REF!</definedName>
    <definedName name="_str10" localSheetId="10">#REF!</definedName>
    <definedName name="_str11" localSheetId="10">#REF!</definedName>
    <definedName name="_str12" localSheetId="10">#REF!</definedName>
    <definedName name="_str13" localSheetId="10">#REF!</definedName>
    <definedName name="_str14" localSheetId="10">#REF!</definedName>
    <definedName name="_str15" localSheetId="10">#REF!</definedName>
    <definedName name="A" localSheetId="10">#REF!</definedName>
    <definedName name="ADATT" localSheetId="10">#REF!</definedName>
    <definedName name="ART" localSheetId="10">#REF!</definedName>
    <definedName name="art000" localSheetId="10">#REF!</definedName>
    <definedName name="art000" localSheetId="13">#REF!</definedName>
    <definedName name="AZ" localSheetId="10">#REF!</definedName>
    <definedName name="Aziende" localSheetId="10">#REF!</definedName>
    <definedName name="Campi" localSheetId="10">#REF!</definedName>
    <definedName name="CodLis" localSheetId="10">#REF!</definedName>
    <definedName name="Data" localSheetId="10">#REF!</definedName>
    <definedName name="Data_base" localSheetId="10">#REF!</definedName>
    <definedName name="Data_base" localSheetId="13">#REF!</definedName>
    <definedName name="DBQ" localSheetId="10">#REF!</definedName>
    <definedName name="DBQ" localSheetId="13">#REF!</definedName>
    <definedName name="Grn" localSheetId="10">#REF!</definedName>
    <definedName name="grn00" localSheetId="10">#REF!</definedName>
    <definedName name="grn00" localSheetId="13">#REF!</definedName>
    <definedName name="IND" localSheetId="10">#REF!</definedName>
    <definedName name="KEY" localSheetId="10">#REF!</definedName>
    <definedName name="libl" localSheetId="10">#REF!</definedName>
    <definedName name="libl" localSheetId="13">#REF!</definedName>
    <definedName name="opz" localSheetId="10">#REF!</definedName>
    <definedName name="opz000" localSheetId="10">#REF!</definedName>
    <definedName name="opz000" localSheetId="13">#REF!</definedName>
    <definedName name="Prz" localSheetId="3">[1]Dati!Data_base</definedName>
    <definedName name="Prz" localSheetId="8">[1]Dati!Data_base</definedName>
    <definedName name="Prz" localSheetId="11">[1]Dati!Data_base</definedName>
    <definedName name="Prz">[1]Dati!Data_base</definedName>
    <definedName name="qqq" localSheetId="6">'РЕШЕТКИ и ДИФФУЗОРЫ'!#REF!</definedName>
    <definedName name="qqq" localSheetId="5">'СЕТЕВЫЕ ЭЛЕМЕНТЫ'!#REF!</definedName>
    <definedName name="reg" localSheetId="13">'[1]TCAEY-THAEY 270-2160 1'!#REF!</definedName>
    <definedName name="sfg" localSheetId="10">'[1]TCAEY-THAEY 270-2160 1'!#REF!</definedName>
    <definedName name="sfg" localSheetId="13">'[1]TCAEY-THAEY 270-2160 1'!#REF!</definedName>
    <definedName name="SI" localSheetId="10">#REF!</definedName>
    <definedName name="SI" localSheetId="13">#REF!</definedName>
    <definedName name="system" localSheetId="10">#REF!</definedName>
    <definedName name="system" localSheetId="13">#REF!</definedName>
    <definedName name="UserESTR" localSheetId="10">#REF!</definedName>
    <definedName name="UserID" localSheetId="10">#REF!</definedName>
    <definedName name="UserPW" localSheetId="10">#REF!</definedName>
    <definedName name="V" localSheetId="10">'[2]TCHE-THHE 105-140 page 20'!#REF!</definedName>
    <definedName name="VAS" localSheetId="10">#REF!</definedName>
    <definedName name="VAS" localSheetId="13">#REF!</definedName>
    <definedName name="vvv" localSheetId="6">'РЕШЕТКИ и ДИФФУЗОРЫ'!#REF!</definedName>
    <definedName name="vvv" localSheetId="5">'СЕТЕВЫЕ ЭЛЕМЕНТЫ'!#REF!</definedName>
    <definedName name="X" localSheetId="10">'[2]TCHE-THHE 105-140 page 20'!#REF!</definedName>
    <definedName name="Z_4FCFBF06_52B1_495F_8DAA_957E439D9E5B_.wvu.PrintArea" localSheetId="3" hidden="1">'АКСЕС. ДЛЯ ВЕНТ-РОВ SALDA '!#REF!</definedName>
    <definedName name="Z_4FCFBF06_52B1_495F_8DAA_957E439D9E5B_.wvu.PrintArea" localSheetId="2" hidden="1">'ВЕНТИЛЯТОРЫ SALDA'!#REF!</definedName>
    <definedName name="Z_4FCFBF06_52B1_495F_8DAA_957E439D9E5B_.wvu.PrintArea" localSheetId="8" hidden="1">'ГИБКИЕ ВОЗДУХОВОДЫ ZILON'!$A$4:$J$14</definedName>
    <definedName name="Z_4FCFBF06_52B1_495F_8DAA_957E439D9E5B_.wvu.PrintArea" localSheetId="10" hidden="1">'КОМПАКТНЫЕ УСТАНОВКИ SALDA'!$D$1:$G$23</definedName>
    <definedName name="Z_4FCFBF06_52B1_495F_8DAA_957E439D9E5B_.wvu.PrintArea" localSheetId="4" hidden="1">'НАГРЕВАТЕЛИ и ОХЛАДИТЕЛИ'!$A$4:$J$203</definedName>
    <definedName name="Z_4FCFBF06_52B1_495F_8DAA_957E439D9E5B_.wvu.PrintArea" localSheetId="6" hidden="1">'РЕШЕТКИ и ДИФФУЗОРЫ'!#REF!</definedName>
    <definedName name="Z_4FCFBF06_52B1_495F_8DAA_957E439D9E5B_.wvu.PrintArea" localSheetId="5" hidden="1">'СЕТЕВЫЕ ЭЛЕМЕНТЫ'!#REF!</definedName>
    <definedName name="Z_4FCFBF06_52B1_495F_8DAA_957E439D9E5B_.wvu.PrintArea" localSheetId="14" hidden="1">'СМЕСИТЕЛЬНЫЕ УЗЛЫ'!#REF!</definedName>
    <definedName name="Z_AF9552A4_F4BC_43C7_8399_A5439617E85C_.wvu.PrintArea" localSheetId="3" hidden="1">'АКСЕС. ДЛЯ ВЕНТ-РОВ SALDA '!#REF!</definedName>
    <definedName name="Z_AF9552A4_F4BC_43C7_8399_A5439617E85C_.wvu.PrintArea" localSheetId="2" hidden="1">'ВЕНТИЛЯТОРЫ SALDA'!#REF!</definedName>
    <definedName name="Z_AF9552A4_F4BC_43C7_8399_A5439617E85C_.wvu.PrintArea" localSheetId="8" hidden="1">'ГИБКИЕ ВОЗДУХОВОДЫ ZILON'!$A$4:$J$14</definedName>
    <definedName name="Z_AF9552A4_F4BC_43C7_8399_A5439617E85C_.wvu.PrintArea" localSheetId="10" hidden="1">'КОМПАКТНЫЕ УСТАНОВКИ SALDA'!$D$1:$G$23</definedName>
    <definedName name="Z_AF9552A4_F4BC_43C7_8399_A5439617E85C_.wvu.PrintArea" localSheetId="4" hidden="1">'НАГРЕВАТЕЛИ и ОХЛАДИТЕЛИ'!$A$4:$J$203</definedName>
    <definedName name="Z_AF9552A4_F4BC_43C7_8399_A5439617E85C_.wvu.PrintArea" localSheetId="14" hidden="1">'СМЕСИТЕЛЬНЫЕ УЗЛЫ'!#REF!</definedName>
    <definedName name="Z_ED8DB32F_50C7_419C_ADD5_FCBFEBDCBDB9_.wvu.PrintArea" localSheetId="3" hidden="1">'АКСЕС. ДЛЯ ВЕНТ-РОВ SALDA '!#REF!</definedName>
    <definedName name="Z_ED8DB32F_50C7_419C_ADD5_FCBFEBDCBDB9_.wvu.PrintArea" localSheetId="2" hidden="1">'ВЕНТИЛЯТОРЫ SALDA'!#REF!</definedName>
    <definedName name="Z_ED8DB32F_50C7_419C_ADD5_FCBFEBDCBDB9_.wvu.PrintArea" localSheetId="8" hidden="1">'ГИБКИЕ ВОЗДУХОВОДЫ ZILON'!$A$4:$J$14</definedName>
    <definedName name="Z_ED8DB32F_50C7_419C_ADD5_FCBFEBDCBDB9_.wvu.PrintArea" localSheetId="10" hidden="1">'КОМПАКТНЫЕ УСТАНОВКИ SALDA'!$D$1:$G$23</definedName>
    <definedName name="Z_ED8DB32F_50C7_419C_ADD5_FCBFEBDCBDB9_.wvu.PrintArea" localSheetId="4" hidden="1">'НАГРЕВАТЕЛИ и ОХЛАДИТЕЛИ'!$A$4:$J$203</definedName>
    <definedName name="Z_ED8DB32F_50C7_419C_ADD5_FCBFEBDCBDB9_.wvu.PrintArea" localSheetId="6" hidden="1">'РЕШЕТКИ и ДИФФУЗОРЫ'!#REF!</definedName>
    <definedName name="Z_ED8DB32F_50C7_419C_ADD5_FCBFEBDCBDB9_.wvu.PrintArea" localSheetId="5" hidden="1">'СЕТЕВЫЕ ЭЛЕМЕНТЫ'!#REF!</definedName>
    <definedName name="Z_ED8DB32F_50C7_419C_ADD5_FCBFEBDCBDB9_.wvu.PrintArea" localSheetId="14" hidden="1">'СМЕСИТЕЛЬНЫЕ УЗЛЫ'!#REF!</definedName>
    <definedName name="Коэфф1" localSheetId="10">#REF!</definedName>
    <definedName name="курс" localSheetId="6">'РЕШЕТКИ и ДИФФУЗОРЫ'!#REF!</definedName>
    <definedName name="курс" localSheetId="5">'СЕТЕВЫЕ ЭЛЕМЕНТЫ'!#REF!</definedName>
    <definedName name="_xlnm.Print_Area" localSheetId="3">'АКСЕС. ДЛЯ ВЕНТ-РОВ SALDA '!$A$1:$L$129</definedName>
    <definedName name="_xlnm.Print_Area" localSheetId="2">'ВЕНТИЛЯТОРЫ SALDA'!$A$1:$L$255</definedName>
    <definedName name="_xlnm.Print_Area" localSheetId="1">'ВЕНТИЛЯТОРЫ ZILON'!$A$1:$L$145</definedName>
    <definedName name="_xlnm.Print_Area" localSheetId="7">'ГИБКИЕ ВОЗДУХОВОДЫ'!$A$1:$L$172</definedName>
    <definedName name="_xlnm.Print_Area" localSheetId="8">'ГИБКИЕ ВОЗДУХОВОДЫ ZILON'!$A$1:$L$53</definedName>
    <definedName name="_xlnm.Print_Area" localSheetId="10">'КОМПАКТНЫЕ УСТАНОВКИ SALDA'!$A$1:$L$373</definedName>
    <definedName name="_xlnm.Print_Area" localSheetId="11">'КОМПАКТНЫЕ УСТАНОВКИ ZILON'!$A$1:$L$135</definedName>
    <definedName name="_xlnm.Print_Area" localSheetId="4">'НАГРЕВАТЕЛИ и ОХЛАДИТЕЛИ'!$A$1:$L$374</definedName>
    <definedName name="_xlnm.Print_Area" localSheetId="6">'РЕШЕТКИ и ДИФФУЗОРЫ'!$A$1:$L$250</definedName>
    <definedName name="_xlnm.Print_Area" localSheetId="5">'СЕТЕВЫЕ ЭЛЕМЕНТЫ'!$A$1:$M$699</definedName>
    <definedName name="_xlnm.Print_Area" localSheetId="13">'СИСТЕМЫ АВТОМАТИКИ '!$A$1:$L$407</definedName>
    <definedName name="_xlnm.Print_Area" localSheetId="14">'СМЕСИТЕЛЬНЫЕ УЗЛЫ'!$A$1:$L$45</definedName>
    <definedName name="_xlnm.Print_Area" localSheetId="0">СОДЕРЖАНИЕ!$A$1:$C$22</definedName>
    <definedName name="_xlnm.Print_Area" localSheetId="9">'УСТАНОВКИ RC, FUNAI'!$A$1:$L$165</definedName>
    <definedName name="_xlnm.Print_Area" localSheetId="12">ЭЛЕКТРОПРИВОДЫ!$A$1:$L$115</definedName>
    <definedName name="фан" localSheetId="10">#REF!</definedName>
    <definedName name="ццц" localSheetId="6">'РЕШЕТКИ и ДИФФУЗОРЫ'!#REF!</definedName>
    <definedName name="ццц" localSheetId="5">'СЕТЕВЫЕ ЭЛЕМЕНТЫ'!#REF!</definedName>
  </definedNames>
  <calcPr calcId="191029" iterateDelta="1E-4"/>
  <customWorkbookViews>
    <customWorkbookView name="AlexandrGS - Личное представление" guid="{AF9552A4-F4BC-43C7-8399-A5439617E85C}" mergeInterval="0" personalView="1" maximized="1" xWindow="1" yWindow="1" windowWidth="1916" windowHeight="859" tabRatio="882" activeSheetId="21"/>
    <customWorkbookView name="KonstantinAP - Личное представление" guid="{4FCFBF06-52B1-495F-8DAA-957E439D9E5B}" mergeInterval="0" personalView="1" maximized="1" xWindow="1" yWindow="1" windowWidth="1916" windowHeight="859" tabRatio="882" activeSheetId="7"/>
    <customWorkbookView name="OlgaVlM - Личное представление" guid="{ED8DB32F-50C7-419C-ADD5-FCBFEBDCBDB9}" mergeInterval="0" personalView="1" maximized="1" xWindow="1" yWindow="1" windowWidth="1676" windowHeight="830" tabRatio="969" activeSheetId="21"/>
  </customWorkbookViews>
</workbook>
</file>

<file path=xl/calcChain.xml><?xml version="1.0" encoding="utf-8"?>
<calcChain xmlns="http://schemas.openxmlformats.org/spreadsheetml/2006/main">
  <c r="J54" i="68" l="1"/>
  <c r="J55" i="68"/>
  <c r="J56" i="68"/>
  <c r="J57" i="68"/>
  <c r="J58" i="68"/>
  <c r="J59" i="68"/>
  <c r="K604" i="56"/>
  <c r="K605" i="56"/>
  <c r="K606" i="56"/>
  <c r="K607" i="56"/>
  <c r="K608" i="56"/>
  <c r="K609" i="56"/>
  <c r="K610" i="56"/>
  <c r="K640" i="56" l="1"/>
  <c r="K639" i="56"/>
  <c r="K638" i="56"/>
  <c r="K637" i="56"/>
  <c r="K636" i="56"/>
  <c r="K635" i="56"/>
  <c r="K634" i="56"/>
  <c r="K625" i="56"/>
  <c r="K624" i="56"/>
  <c r="K623" i="56"/>
  <c r="K622" i="56"/>
  <c r="K621" i="56"/>
  <c r="K620" i="56"/>
  <c r="K619" i="56"/>
  <c r="K595" i="56"/>
  <c r="K594" i="56"/>
  <c r="K593" i="56"/>
  <c r="K592" i="56"/>
  <c r="K591" i="56"/>
  <c r="K698" i="56" l="1"/>
  <c r="J74" i="50" l="1"/>
  <c r="K153" i="56" l="1"/>
  <c r="K697" i="56" l="1"/>
  <c r="K696" i="56"/>
  <c r="K695" i="56"/>
  <c r="K694" i="56"/>
  <c r="K693" i="56"/>
  <c r="K692" i="56"/>
  <c r="K691" i="56"/>
  <c r="K690" i="56"/>
  <c r="K689" i="56"/>
  <c r="K688" i="56"/>
  <c r="K687" i="56"/>
  <c r="K686" i="56"/>
  <c r="K685" i="56"/>
  <c r="K684" i="56"/>
  <c r="K683" i="56"/>
  <c r="K682" i="56"/>
  <c r="K681" i="56"/>
  <c r="K680" i="56"/>
  <c r="K679" i="56"/>
  <c r="K678" i="56"/>
  <c r="K677" i="56"/>
  <c r="K676" i="56"/>
  <c r="K675" i="56"/>
  <c r="K674" i="56"/>
  <c r="K673" i="56"/>
  <c r="K298" i="56" l="1"/>
  <c r="K297" i="56"/>
  <c r="K296" i="56"/>
  <c r="K295" i="56"/>
  <c r="K294" i="56"/>
  <c r="K293" i="56"/>
  <c r="K292" i="56"/>
  <c r="K291" i="56"/>
  <c r="K122" i="56"/>
  <c r="K121" i="56"/>
  <c r="G64" i="35"/>
  <c r="J64" i="35"/>
  <c r="J82" i="67" l="1"/>
  <c r="J32" i="71" l="1"/>
  <c r="J30" i="71"/>
  <c r="J28" i="71"/>
  <c r="K495" i="56"/>
  <c r="K29" i="56"/>
  <c r="K28" i="56"/>
  <c r="J96" i="35"/>
  <c r="J88" i="35"/>
  <c r="J71" i="35"/>
  <c r="J66" i="35"/>
  <c r="J74" i="35"/>
  <c r="G74" i="35"/>
  <c r="G71" i="35"/>
  <c r="G66" i="35"/>
  <c r="J207" i="58" l="1"/>
  <c r="J206" i="58"/>
  <c r="J205" i="58"/>
  <c r="J204" i="58"/>
  <c r="J203" i="58"/>
  <c r="J72" i="58" l="1"/>
  <c r="J71" i="58"/>
  <c r="J70" i="58"/>
  <c r="J69" i="58"/>
  <c r="J68" i="58"/>
  <c r="J67" i="58"/>
  <c r="J66" i="58"/>
  <c r="J65" i="58"/>
  <c r="J64" i="58"/>
  <c r="J63" i="58"/>
  <c r="J62" i="58"/>
  <c r="J61" i="58"/>
  <c r="J60" i="58"/>
  <c r="J59" i="58"/>
  <c r="J58" i="58"/>
  <c r="J57" i="58"/>
  <c r="J187" i="58"/>
  <c r="J186" i="58"/>
  <c r="J185" i="58"/>
  <c r="J184" i="58"/>
  <c r="J183" i="58"/>
  <c r="J182" i="58"/>
  <c r="J181" i="58"/>
  <c r="J180" i="58"/>
  <c r="J179" i="58"/>
  <c r="J178" i="58"/>
  <c r="J177" i="58"/>
  <c r="J176" i="58"/>
  <c r="J170" i="58"/>
  <c r="J169" i="58"/>
  <c r="J168" i="58"/>
  <c r="J167" i="58"/>
  <c r="J166" i="58"/>
  <c r="J165" i="58"/>
  <c r="J164" i="58"/>
  <c r="J163" i="58"/>
  <c r="J162" i="58"/>
  <c r="J161" i="58"/>
  <c r="J160" i="58"/>
  <c r="J159" i="58"/>
  <c r="J85" i="35" l="1"/>
  <c r="J11" i="67" l="1"/>
  <c r="J25" i="67" l="1"/>
  <c r="J26" i="67"/>
  <c r="J79" i="67" l="1"/>
  <c r="K218" i="56" l="1"/>
  <c r="J407" i="58" l="1"/>
  <c r="J406" i="58"/>
  <c r="J405" i="58"/>
  <c r="J404" i="58"/>
  <c r="J403" i="58"/>
  <c r="J402" i="58"/>
  <c r="J401" i="58"/>
  <c r="J400" i="58"/>
  <c r="K660" i="56"/>
  <c r="K659" i="56"/>
  <c r="K658" i="56"/>
  <c r="K657" i="56"/>
  <c r="K664" i="56"/>
  <c r="K663" i="56"/>
  <c r="K662" i="56"/>
  <c r="K661" i="56"/>
  <c r="K656" i="56"/>
  <c r="K655" i="56"/>
  <c r="K654" i="56"/>
  <c r="K653" i="56"/>
  <c r="K652" i="56"/>
  <c r="K651" i="56"/>
  <c r="K650" i="56"/>
  <c r="K649" i="56"/>
  <c r="J185" i="59" l="1"/>
  <c r="J184" i="59"/>
  <c r="J183" i="59"/>
  <c r="J182" i="59"/>
  <c r="J181" i="59"/>
  <c r="J180" i="59"/>
  <c r="J179" i="59"/>
  <c r="J178" i="59"/>
  <c r="J135" i="85" l="1"/>
  <c r="J134" i="85"/>
  <c r="J131" i="85"/>
  <c r="J130" i="85"/>
  <c r="J127" i="85"/>
  <c r="J126" i="85"/>
  <c r="J123" i="85"/>
  <c r="J122" i="85"/>
  <c r="J119" i="85"/>
  <c r="J118" i="85"/>
  <c r="J100" i="58" l="1"/>
  <c r="J99" i="58"/>
  <c r="J98" i="58"/>
  <c r="J97" i="58"/>
  <c r="J96" i="58"/>
  <c r="J95" i="58"/>
  <c r="J293" i="58" l="1"/>
  <c r="J292" i="58"/>
  <c r="J291" i="58"/>
  <c r="J290" i="58"/>
  <c r="J289" i="58"/>
  <c r="K582" i="56" l="1"/>
  <c r="K581" i="56"/>
  <c r="K580" i="56"/>
  <c r="K579" i="56"/>
  <c r="K578" i="56"/>
  <c r="K569" i="56"/>
  <c r="K568" i="56"/>
  <c r="K567" i="56"/>
  <c r="K566" i="56"/>
  <c r="K565" i="56"/>
  <c r="K556" i="56"/>
  <c r="K555" i="56"/>
  <c r="K554" i="56"/>
  <c r="K553" i="56"/>
  <c r="K552" i="56"/>
  <c r="K551" i="56"/>
  <c r="K550" i="56"/>
  <c r="K549" i="56"/>
  <c r="K516" i="56"/>
  <c r="K515" i="56"/>
  <c r="K514" i="56"/>
  <c r="K513" i="56"/>
  <c r="K512" i="56"/>
  <c r="K511" i="56"/>
  <c r="K510" i="56"/>
  <c r="K509" i="56"/>
  <c r="K508" i="56"/>
  <c r="K499" i="56"/>
  <c r="K498" i="56"/>
  <c r="K497" i="56"/>
  <c r="K496" i="56"/>
  <c r="K494" i="56"/>
  <c r="K493" i="56"/>
  <c r="K492" i="56"/>
  <c r="K491" i="56"/>
  <c r="K490" i="56"/>
  <c r="K481" i="56"/>
  <c r="K480" i="56"/>
  <c r="K479" i="56"/>
  <c r="K478" i="56"/>
  <c r="K477" i="56"/>
  <c r="K476" i="56"/>
  <c r="K475" i="56"/>
  <c r="K474" i="56"/>
  <c r="K465" i="56"/>
  <c r="K464" i="56"/>
  <c r="K463" i="56"/>
  <c r="K462" i="56"/>
  <c r="K461" i="56"/>
  <c r="K460" i="56"/>
  <c r="K459" i="56"/>
  <c r="K458" i="56"/>
  <c r="K457" i="56"/>
  <c r="K392" i="56"/>
  <c r="K391" i="56"/>
  <c r="K390" i="56"/>
  <c r="K389" i="56"/>
  <c r="K388" i="56"/>
  <c r="K387" i="56"/>
  <c r="K386" i="56"/>
  <c r="K385" i="56"/>
  <c r="K299" i="56"/>
  <c r="K290" i="56"/>
  <c r="K289" i="56"/>
  <c r="K288" i="56"/>
  <c r="K287" i="56"/>
  <c r="K286" i="56"/>
  <c r="K285" i="56"/>
  <c r="K284" i="56"/>
  <c r="K283" i="56"/>
  <c r="K282" i="56"/>
  <c r="K281" i="56"/>
  <c r="K280" i="56"/>
  <c r="K279" i="56"/>
  <c r="K278" i="56"/>
  <c r="K277" i="56"/>
  <c r="K276" i="56"/>
  <c r="K275" i="56"/>
  <c r="K274" i="56"/>
  <c r="K273" i="56"/>
  <c r="K272" i="56"/>
  <c r="K271" i="56"/>
  <c r="K270" i="56"/>
  <c r="K269" i="56"/>
  <c r="K268" i="56"/>
  <c r="K267" i="56"/>
  <c r="K266" i="56"/>
  <c r="K265" i="56"/>
  <c r="K261" i="56"/>
  <c r="K260" i="56"/>
  <c r="K259" i="56"/>
  <c r="K258" i="56"/>
  <c r="K257" i="56"/>
  <c r="K256" i="56"/>
  <c r="K255" i="56"/>
  <c r="K254" i="56"/>
  <c r="K253" i="56"/>
  <c r="K244" i="56"/>
  <c r="K243" i="56"/>
  <c r="K242" i="56"/>
  <c r="K241" i="56"/>
  <c r="K240" i="56"/>
  <c r="K239" i="56"/>
  <c r="K238" i="56"/>
  <c r="K237" i="56"/>
  <c r="K236" i="56"/>
  <c r="K235" i="56"/>
  <c r="K234" i="56"/>
  <c r="K233" i="56"/>
  <c r="K232" i="56"/>
  <c r="K231" i="56"/>
  <c r="K230" i="56"/>
  <c r="K229" i="56"/>
  <c r="K225" i="56"/>
  <c r="K224" i="56"/>
  <c r="K223" i="56"/>
  <c r="K222" i="56"/>
  <c r="K221" i="56"/>
  <c r="K220" i="56"/>
  <c r="K219" i="56"/>
  <c r="K131" i="56" l="1"/>
  <c r="K130" i="56"/>
  <c r="K129" i="56"/>
  <c r="K128" i="56"/>
  <c r="K127" i="56"/>
  <c r="K126" i="56"/>
  <c r="J210" i="58"/>
  <c r="J234" i="58"/>
  <c r="J391" i="58"/>
  <c r="J380" i="58"/>
  <c r="J382" i="58"/>
  <c r="J381" i="58"/>
  <c r="J379" i="58"/>
  <c r="J370" i="58"/>
  <c r="J369" i="58"/>
  <c r="J368" i="58"/>
  <c r="J367" i="58"/>
  <c r="J366" i="58"/>
  <c r="J365" i="58"/>
  <c r="J364" i="58"/>
  <c r="J363" i="58"/>
  <c r="J362" i="58"/>
  <c r="J353" i="58"/>
  <c r="J352" i="58"/>
  <c r="J343" i="58"/>
  <c r="J342" i="58"/>
  <c r="J333" i="58"/>
  <c r="J332" i="58"/>
  <c r="J323" i="58"/>
  <c r="J322" i="58"/>
  <c r="J321" i="58"/>
  <c r="J320" i="58"/>
  <c r="J319" i="58"/>
  <c r="J318" i="58"/>
  <c r="J317" i="58"/>
  <c r="J316" i="58"/>
  <c r="J315" i="58"/>
  <c r="J314" i="58"/>
  <c r="J313" i="58"/>
  <c r="J312" i="58"/>
  <c r="J303" i="58"/>
  <c r="J302" i="58"/>
  <c r="J288" i="58"/>
  <c r="J287" i="58"/>
  <c r="J286" i="58"/>
  <c r="J285" i="58"/>
  <c r="J284" i="58"/>
  <c r="J283" i="58"/>
  <c r="J282" i="58"/>
  <c r="J281" i="58"/>
  <c r="J280" i="58"/>
  <c r="J279" i="58"/>
  <c r="J270" i="58"/>
  <c r="J269" i="58"/>
  <c r="J268" i="58"/>
  <c r="J259" i="58"/>
  <c r="J258" i="58"/>
  <c r="J257" i="58"/>
  <c r="J256" i="58"/>
  <c r="J255" i="58"/>
  <c r="J267" i="58"/>
  <c r="J266" i="58"/>
  <c r="J265" i="58"/>
  <c r="J264" i="58"/>
  <c r="J263" i="58"/>
  <c r="J262" i="58"/>
  <c r="J261" i="58"/>
  <c r="J260" i="58"/>
  <c r="J254" i="58"/>
  <c r="J253" i="58"/>
  <c r="J252" i="58"/>
  <c r="J251" i="58"/>
  <c r="J250" i="58"/>
  <c r="J241" i="58"/>
  <c r="J240" i="58"/>
  <c r="J239" i="58"/>
  <c r="J238" i="58"/>
  <c r="J237" i="58"/>
  <c r="J236" i="58"/>
  <c r="J235" i="58"/>
  <c r="J233" i="58"/>
  <c r="J209" i="58"/>
  <c r="J232" i="58"/>
  <c r="J231" i="58"/>
  <c r="J230" i="58"/>
  <c r="J229" i="58"/>
  <c r="J220" i="58"/>
  <c r="J219" i="58"/>
  <c r="J208" i="58"/>
  <c r="J202" i="58"/>
  <c r="J193" i="58"/>
  <c r="J192" i="58"/>
  <c r="J191" i="58"/>
  <c r="J190" i="58"/>
  <c r="J189" i="58"/>
  <c r="J188" i="58"/>
  <c r="J175" i="58"/>
  <c r="J174" i="58"/>
  <c r="J173" i="58"/>
  <c r="J172" i="58"/>
  <c r="J171" i="58"/>
  <c r="J158" i="58"/>
  <c r="J149" i="58"/>
  <c r="J148" i="58"/>
  <c r="J147" i="58"/>
  <c r="J146" i="58"/>
  <c r="J145" i="58"/>
  <c r="J144" i="58"/>
  <c r="J143" i="58"/>
  <c r="J142" i="58"/>
  <c r="J141" i="58"/>
  <c r="J140" i="58"/>
  <c r="J139" i="58"/>
  <c r="J138" i="58"/>
  <c r="J137" i="58"/>
  <c r="J136" i="58"/>
  <c r="J135" i="58"/>
  <c r="J134" i="58"/>
  <c r="J133" i="58"/>
  <c r="J132" i="58"/>
  <c r="J131" i="58"/>
  <c r="J130" i="58"/>
  <c r="J129" i="58"/>
  <c r="J128" i="58"/>
  <c r="J127" i="58"/>
  <c r="J126" i="58"/>
  <c r="J117" i="58"/>
  <c r="J116" i="58"/>
  <c r="J115" i="58"/>
  <c r="J114" i="58"/>
  <c r="J113" i="58"/>
  <c r="J112" i="58"/>
  <c r="J111" i="58"/>
  <c r="J110" i="58"/>
  <c r="J109" i="58"/>
  <c r="J86" i="58"/>
  <c r="J85" i="58"/>
  <c r="J84" i="58"/>
  <c r="J83" i="58"/>
  <c r="J82" i="58"/>
  <c r="J81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J33" i="58"/>
  <c r="J24" i="58"/>
  <c r="J14" i="58"/>
  <c r="J13" i="58"/>
  <c r="J12" i="58"/>
  <c r="J11" i="58"/>
  <c r="J15" i="58"/>
  <c r="J115" i="71"/>
  <c r="J111" i="71"/>
  <c r="J110" i="71"/>
  <c r="J109" i="71"/>
  <c r="J108" i="71"/>
  <c r="J107" i="71"/>
  <c r="J106" i="71"/>
  <c r="J105" i="71"/>
  <c r="J104" i="71"/>
  <c r="J103" i="71"/>
  <c r="J102" i="71"/>
  <c r="J101" i="71"/>
  <c r="J100" i="71"/>
  <c r="J99" i="71"/>
  <c r="J90" i="71"/>
  <c r="J89" i="71"/>
  <c r="J88" i="71"/>
  <c r="J87" i="71"/>
  <c r="J86" i="71"/>
  <c r="J85" i="71"/>
  <c r="J84" i="71"/>
  <c r="J83" i="71"/>
  <c r="J82" i="71"/>
  <c r="J81" i="71"/>
  <c r="J80" i="71"/>
  <c r="J79" i="71"/>
  <c r="J78" i="71"/>
  <c r="J77" i="71"/>
  <c r="J76" i="71"/>
  <c r="J75" i="71"/>
  <c r="J74" i="71"/>
  <c r="J73" i="71"/>
  <c r="J72" i="71"/>
  <c r="J71" i="71"/>
  <c r="J70" i="71"/>
  <c r="J69" i="71"/>
  <c r="J68" i="71"/>
  <c r="J67" i="71"/>
  <c r="J66" i="71"/>
  <c r="J65" i="71"/>
  <c r="J64" i="71"/>
  <c r="J61" i="71"/>
  <c r="J60" i="71"/>
  <c r="J59" i="71"/>
  <c r="J58" i="71"/>
  <c r="J57" i="71"/>
  <c r="J56" i="71"/>
  <c r="J55" i="71"/>
  <c r="J54" i="71"/>
  <c r="J63" i="71"/>
  <c r="J62" i="71"/>
  <c r="J53" i="71"/>
  <c r="J44" i="71"/>
  <c r="J43" i="71"/>
  <c r="J42" i="71"/>
  <c r="J41" i="71"/>
  <c r="J40" i="71"/>
  <c r="J39" i="71"/>
  <c r="J36" i="71"/>
  <c r="J35" i="71"/>
  <c r="J34" i="71"/>
  <c r="J38" i="71"/>
  <c r="J37" i="71"/>
  <c r="J33" i="71"/>
  <c r="J31" i="71"/>
  <c r="J29" i="71"/>
  <c r="J27" i="71"/>
  <c r="J26" i="71"/>
  <c r="J25" i="71"/>
  <c r="J24" i="71"/>
  <c r="J23" i="71"/>
  <c r="J22" i="71"/>
  <c r="J21" i="71"/>
  <c r="J12" i="71"/>
  <c r="J11" i="71"/>
  <c r="J84" i="85"/>
  <c r="J82" i="85"/>
  <c r="J78" i="85"/>
  <c r="J80" i="85"/>
  <c r="J44" i="54"/>
  <c r="J43" i="54"/>
  <c r="J42" i="54"/>
  <c r="J30" i="54"/>
  <c r="J31" i="54"/>
  <c r="J32" i="54"/>
  <c r="J12" i="54"/>
  <c r="J20" i="54"/>
  <c r="J19" i="54"/>
  <c r="J18" i="54"/>
  <c r="J17" i="54"/>
  <c r="J16" i="54"/>
  <c r="J15" i="54"/>
  <c r="J14" i="54"/>
  <c r="J13" i="54"/>
  <c r="J98" i="85"/>
  <c r="J99" i="85"/>
  <c r="J100" i="85"/>
  <c r="J101" i="85"/>
  <c r="J102" i="85"/>
  <c r="J61" i="85"/>
  <c r="J60" i="85"/>
  <c r="J27" i="85"/>
  <c r="J29" i="85"/>
  <c r="J19" i="85"/>
  <c r="J17" i="85"/>
  <c r="J133" i="85"/>
  <c r="J132" i="85"/>
  <c r="J129" i="85"/>
  <c r="J128" i="85"/>
  <c r="J125" i="85"/>
  <c r="J124" i="85"/>
  <c r="J121" i="85"/>
  <c r="J120" i="85"/>
  <c r="J117" i="85"/>
  <c r="J116" i="85"/>
  <c r="J107" i="85"/>
  <c r="J106" i="85"/>
  <c r="J105" i="85"/>
  <c r="J104" i="85"/>
  <c r="J103" i="85"/>
  <c r="J85" i="85"/>
  <c r="J83" i="85"/>
  <c r="J81" i="85"/>
  <c r="J79" i="85"/>
  <c r="J65" i="85"/>
  <c r="J64" i="85"/>
  <c r="J63" i="85"/>
  <c r="J62" i="85"/>
  <c r="J59" i="85"/>
  <c r="J50" i="85"/>
  <c r="J49" i="85"/>
  <c r="J48" i="85"/>
  <c r="J47" i="85"/>
  <c r="J46" i="85"/>
  <c r="J45" i="85"/>
  <c r="J44" i="85"/>
  <c r="J43" i="85"/>
  <c r="J42" i="85"/>
  <c r="J41" i="85"/>
  <c r="J40" i="85"/>
  <c r="J28" i="85"/>
  <c r="J30" i="85"/>
  <c r="J31" i="85"/>
  <c r="J26" i="85"/>
  <c r="J22" i="85"/>
  <c r="J21" i="85"/>
  <c r="J20" i="85"/>
  <c r="J18" i="85"/>
  <c r="J16" i="85"/>
  <c r="J12" i="85"/>
  <c r="J11" i="85"/>
  <c r="J373" i="59"/>
  <c r="J372" i="59"/>
  <c r="J371" i="59"/>
  <c r="J370" i="59"/>
  <c r="J365" i="59"/>
  <c r="J364" i="59"/>
  <c r="J363" i="59"/>
  <c r="J362" i="59"/>
  <c r="J361" i="59"/>
  <c r="J360" i="59"/>
  <c r="J359" i="59"/>
  <c r="J358" i="59"/>
  <c r="J357" i="59"/>
  <c r="J356" i="59"/>
  <c r="J355" i="59"/>
  <c r="J354" i="59"/>
  <c r="J353" i="59"/>
  <c r="J352" i="59"/>
  <c r="J333" i="59"/>
  <c r="J332" i="59"/>
  <c r="J334" i="59"/>
  <c r="J342" i="59"/>
  <c r="J341" i="59"/>
  <c r="J340" i="59"/>
  <c r="J339" i="59"/>
  <c r="J331" i="59"/>
  <c r="J330" i="59"/>
  <c r="J329" i="59"/>
  <c r="J328" i="59"/>
  <c r="J327" i="59"/>
  <c r="J326" i="59"/>
  <c r="J325" i="59"/>
  <c r="J324" i="59"/>
  <c r="J323" i="59"/>
  <c r="J322" i="59"/>
  <c r="J321" i="59"/>
  <c r="J320" i="59"/>
  <c r="J319" i="59"/>
  <c r="J318" i="59"/>
  <c r="J317" i="59"/>
  <c r="J316" i="59"/>
  <c r="J315" i="59"/>
  <c r="J314" i="59"/>
  <c r="J313" i="59"/>
  <c r="J303" i="59"/>
  <c r="J302" i="59"/>
  <c r="J301" i="59"/>
  <c r="J300" i="59"/>
  <c r="J295" i="59"/>
  <c r="J294" i="59"/>
  <c r="J275" i="59"/>
  <c r="J274" i="59"/>
  <c r="J276" i="59"/>
  <c r="J284" i="59"/>
  <c r="J283" i="59"/>
  <c r="J282" i="59"/>
  <c r="J281" i="59"/>
  <c r="J273" i="59"/>
  <c r="J272" i="59"/>
  <c r="J271" i="59"/>
  <c r="J270" i="59"/>
  <c r="J269" i="59"/>
  <c r="J268" i="59"/>
  <c r="J267" i="59"/>
  <c r="J266" i="59"/>
  <c r="J265" i="59"/>
  <c r="J264" i="59"/>
  <c r="J263" i="59"/>
  <c r="J262" i="59"/>
  <c r="J261" i="59"/>
  <c r="J242" i="59"/>
  <c r="J241" i="59"/>
  <c r="J240" i="59"/>
  <c r="J239" i="59"/>
  <c r="J238" i="59"/>
  <c r="J237" i="59"/>
  <c r="J251" i="59"/>
  <c r="J250" i="59"/>
  <c r="J249" i="59"/>
  <c r="J248" i="59"/>
  <c r="J243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13" i="59"/>
  <c r="J206" i="59"/>
  <c r="J205" i="59"/>
  <c r="J204" i="59"/>
  <c r="J203" i="59"/>
  <c r="J214" i="59"/>
  <c r="J212" i="59"/>
  <c r="J211" i="59"/>
  <c r="J202" i="59"/>
  <c r="J201" i="59"/>
  <c r="J200" i="59"/>
  <c r="J199" i="59"/>
  <c r="J198" i="59"/>
  <c r="J197" i="59"/>
  <c r="J196" i="59"/>
  <c r="J195" i="59"/>
  <c r="J168" i="59"/>
  <c r="J167" i="59"/>
  <c r="J166" i="59"/>
  <c r="J161" i="59"/>
  <c r="J160" i="59"/>
  <c r="J159" i="59"/>
  <c r="J158" i="59"/>
  <c r="J157" i="59"/>
  <c r="J156" i="59"/>
  <c r="J139" i="59"/>
  <c r="J138" i="59"/>
  <c r="J147" i="59"/>
  <c r="J146" i="59"/>
  <c r="J145" i="59"/>
  <c r="J140" i="59"/>
  <c r="J137" i="59"/>
  <c r="J136" i="59"/>
  <c r="J135" i="59"/>
  <c r="J126" i="59"/>
  <c r="J125" i="59"/>
  <c r="J124" i="59"/>
  <c r="J119" i="59"/>
  <c r="J118" i="59"/>
  <c r="J117" i="59"/>
  <c r="J116" i="59"/>
  <c r="J107" i="59"/>
  <c r="J106" i="59"/>
  <c r="J101" i="59"/>
  <c r="J100" i="59"/>
  <c r="J99" i="59"/>
  <c r="J98" i="59"/>
  <c r="J89" i="59"/>
  <c r="J88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54" i="59"/>
  <c r="J53" i="59"/>
  <c r="J48" i="59"/>
  <c r="J47" i="59"/>
  <c r="J46" i="59"/>
  <c r="J45" i="59"/>
  <c r="J44" i="59"/>
  <c r="J43" i="59"/>
  <c r="J42" i="59"/>
  <c r="J41" i="59"/>
  <c r="J40" i="59"/>
  <c r="J35" i="59"/>
  <c r="J34" i="59"/>
  <c r="J33" i="59"/>
  <c r="J32" i="59"/>
  <c r="J23" i="59"/>
  <c r="J22" i="59"/>
  <c r="J21" i="59"/>
  <c r="J16" i="59"/>
  <c r="J15" i="59"/>
  <c r="J11" i="59"/>
  <c r="J333" i="35"/>
  <c r="J39" i="68"/>
  <c r="J14" i="50"/>
  <c r="J13" i="50"/>
  <c r="J12" i="50"/>
  <c r="J11" i="50"/>
  <c r="J38" i="50"/>
  <c r="J37" i="50"/>
  <c r="J36" i="50"/>
  <c r="J35" i="50"/>
  <c r="J50" i="50"/>
  <c r="J49" i="50"/>
  <c r="J48" i="50"/>
  <c r="J47" i="50"/>
  <c r="J245" i="50"/>
  <c r="J250" i="50"/>
  <c r="J249" i="50"/>
  <c r="J248" i="50"/>
  <c r="J247" i="50"/>
  <c r="J246" i="50"/>
  <c r="J208" i="50"/>
  <c r="J209" i="50"/>
  <c r="J210" i="50"/>
  <c r="J211" i="50"/>
  <c r="J212" i="50"/>
  <c r="J213" i="50"/>
  <c r="J214" i="50"/>
  <c r="J215" i="50"/>
  <c r="J216" i="50"/>
  <c r="J217" i="50"/>
  <c r="J218" i="50"/>
  <c r="J219" i="50"/>
  <c r="J220" i="50"/>
  <c r="J221" i="50"/>
  <c r="J222" i="50"/>
  <c r="J223" i="50"/>
  <c r="J224" i="50"/>
  <c r="J225" i="50"/>
  <c r="J226" i="50"/>
  <c r="J227" i="50"/>
  <c r="J228" i="50"/>
  <c r="J229" i="50"/>
  <c r="J230" i="50"/>
  <c r="J231" i="50"/>
  <c r="J232" i="50"/>
  <c r="J233" i="50"/>
  <c r="J234" i="50"/>
  <c r="J235" i="50"/>
  <c r="J236" i="50"/>
  <c r="J207" i="50"/>
  <c r="J169" i="50"/>
  <c r="J170" i="50"/>
  <c r="J171" i="50"/>
  <c r="J172" i="50"/>
  <c r="J173" i="50"/>
  <c r="J174" i="50"/>
  <c r="J175" i="50"/>
  <c r="J176" i="50"/>
  <c r="J177" i="50"/>
  <c r="J178" i="50"/>
  <c r="J179" i="50"/>
  <c r="J180" i="50"/>
  <c r="J181" i="50"/>
  <c r="J182" i="50"/>
  <c r="J183" i="50"/>
  <c r="J184" i="50"/>
  <c r="J185" i="50"/>
  <c r="J186" i="50"/>
  <c r="J187" i="50"/>
  <c r="J188" i="50"/>
  <c r="J189" i="50"/>
  <c r="J190" i="50"/>
  <c r="J191" i="50"/>
  <c r="J192" i="50"/>
  <c r="J193" i="50"/>
  <c r="J194" i="50"/>
  <c r="J195" i="50"/>
  <c r="J196" i="50"/>
  <c r="J197" i="50"/>
  <c r="J198" i="50"/>
  <c r="J168" i="50"/>
  <c r="J106" i="50"/>
  <c r="J105" i="50"/>
  <c r="J104" i="50"/>
  <c r="J103" i="50"/>
  <c r="J102" i="50"/>
  <c r="J101" i="50"/>
  <c r="J100" i="50"/>
  <c r="J99" i="50"/>
  <c r="J98" i="50"/>
  <c r="J97" i="50"/>
  <c r="J96" i="50"/>
  <c r="J121" i="50"/>
  <c r="J120" i="50"/>
  <c r="J119" i="50"/>
  <c r="J118" i="50"/>
  <c r="J117" i="50"/>
  <c r="J116" i="50"/>
  <c r="J115" i="50"/>
  <c r="J131" i="50"/>
  <c r="J132" i="50"/>
  <c r="J133" i="50"/>
  <c r="J134" i="50"/>
  <c r="J135" i="50"/>
  <c r="J136" i="50"/>
  <c r="J137" i="50"/>
  <c r="J138" i="50"/>
  <c r="J139" i="50"/>
  <c r="J140" i="50"/>
  <c r="J141" i="50"/>
  <c r="J142" i="50"/>
  <c r="J143" i="50"/>
  <c r="J144" i="50"/>
  <c r="J145" i="50"/>
  <c r="J146" i="50"/>
  <c r="J147" i="50"/>
  <c r="J148" i="50"/>
  <c r="J149" i="50"/>
  <c r="J150" i="50"/>
  <c r="J151" i="50"/>
  <c r="J152" i="50"/>
  <c r="J153" i="50"/>
  <c r="J154" i="50"/>
  <c r="J155" i="50"/>
  <c r="J156" i="50"/>
  <c r="J157" i="50"/>
  <c r="J158" i="50"/>
  <c r="J159" i="50"/>
  <c r="J130" i="50"/>
  <c r="J87" i="50"/>
  <c r="J86" i="50"/>
  <c r="J85" i="50"/>
  <c r="J84" i="50"/>
  <c r="J83" i="50"/>
  <c r="J82" i="50"/>
  <c r="J81" i="50"/>
  <c r="J80" i="50"/>
  <c r="J79" i="50"/>
  <c r="J78" i="50"/>
  <c r="J77" i="50"/>
  <c r="J76" i="50"/>
  <c r="J75" i="50"/>
  <c r="J60" i="50"/>
  <c r="J61" i="50"/>
  <c r="J62" i="50"/>
  <c r="J63" i="50"/>
  <c r="J64" i="50"/>
  <c r="J65" i="50"/>
  <c r="J59" i="50"/>
  <c r="J53" i="84"/>
  <c r="J52" i="84"/>
  <c r="J51" i="84"/>
  <c r="J50" i="84"/>
  <c r="J49" i="84"/>
  <c r="J48" i="84"/>
  <c r="J47" i="84"/>
  <c r="J46" i="84"/>
  <c r="J45" i="84"/>
  <c r="J36" i="84"/>
  <c r="J35" i="84"/>
  <c r="J34" i="84"/>
  <c r="J33" i="84"/>
  <c r="J32" i="84"/>
  <c r="J31" i="84"/>
  <c r="J30" i="84"/>
  <c r="J29" i="84"/>
  <c r="J28" i="84"/>
  <c r="J19" i="84"/>
  <c r="J18" i="84"/>
  <c r="J17" i="84"/>
  <c r="J16" i="84"/>
  <c r="J15" i="84"/>
  <c r="J14" i="84"/>
  <c r="J13" i="84"/>
  <c r="J12" i="84"/>
  <c r="J11" i="84"/>
  <c r="J172" i="69"/>
  <c r="J171" i="69"/>
  <c r="J170" i="69"/>
  <c r="J169" i="69"/>
  <c r="J168" i="69"/>
  <c r="J167" i="69"/>
  <c r="J166" i="69"/>
  <c r="J165" i="69"/>
  <c r="J164" i="69"/>
  <c r="J155" i="69"/>
  <c r="J154" i="69"/>
  <c r="J153" i="69"/>
  <c r="J152" i="69"/>
  <c r="J151" i="69"/>
  <c r="J150" i="69"/>
  <c r="J149" i="69"/>
  <c r="J148" i="69"/>
  <c r="J147" i="69"/>
  <c r="J138" i="69"/>
  <c r="J137" i="69"/>
  <c r="J136" i="69"/>
  <c r="J135" i="69"/>
  <c r="J134" i="69"/>
  <c r="J133" i="69"/>
  <c r="J132" i="69"/>
  <c r="J131" i="69"/>
  <c r="J130" i="69"/>
  <c r="J121" i="69"/>
  <c r="J120" i="69"/>
  <c r="J119" i="69"/>
  <c r="J118" i="69"/>
  <c r="J117" i="69"/>
  <c r="J116" i="69"/>
  <c r="J115" i="69"/>
  <c r="J114" i="69"/>
  <c r="J113" i="69"/>
  <c r="J104" i="69"/>
  <c r="J103" i="69"/>
  <c r="J102" i="69"/>
  <c r="J101" i="69"/>
  <c r="J100" i="69"/>
  <c r="J99" i="69"/>
  <c r="J98" i="69"/>
  <c r="J97" i="69"/>
  <c r="J96" i="69"/>
  <c r="J87" i="69"/>
  <c r="J86" i="69"/>
  <c r="J85" i="69"/>
  <c r="J84" i="69"/>
  <c r="J83" i="69"/>
  <c r="J82" i="69"/>
  <c r="J81" i="69"/>
  <c r="J80" i="69"/>
  <c r="J79" i="69"/>
  <c r="J70" i="69"/>
  <c r="J69" i="69"/>
  <c r="J68" i="69"/>
  <c r="J67" i="69"/>
  <c r="J66" i="69"/>
  <c r="J65" i="69"/>
  <c r="J64" i="69"/>
  <c r="J63" i="69"/>
  <c r="J62" i="69"/>
  <c r="J53" i="69"/>
  <c r="J52" i="69"/>
  <c r="J51" i="69"/>
  <c r="J50" i="69"/>
  <c r="J49" i="69"/>
  <c r="J48" i="69"/>
  <c r="J47" i="69"/>
  <c r="J46" i="69"/>
  <c r="J45" i="69"/>
  <c r="J36" i="69"/>
  <c r="J35" i="69"/>
  <c r="J34" i="69"/>
  <c r="J33" i="69"/>
  <c r="J32" i="69"/>
  <c r="J31" i="69"/>
  <c r="J30" i="69"/>
  <c r="J29" i="69"/>
  <c r="J28" i="69"/>
  <c r="J12" i="69"/>
  <c r="J13" i="69"/>
  <c r="J14" i="69"/>
  <c r="J15" i="69"/>
  <c r="J16" i="69"/>
  <c r="J17" i="69"/>
  <c r="J18" i="69"/>
  <c r="J19" i="69"/>
  <c r="J11" i="69"/>
  <c r="K540" i="56"/>
  <c r="K539" i="56"/>
  <c r="K538" i="56"/>
  <c r="K537" i="56"/>
  <c r="K536" i="56"/>
  <c r="K535" i="56"/>
  <c r="K534" i="56"/>
  <c r="K533" i="56"/>
  <c r="K532" i="56"/>
  <c r="K531" i="56"/>
  <c r="K530" i="56"/>
  <c r="K529" i="56"/>
  <c r="K528" i="56"/>
  <c r="K527" i="56"/>
  <c r="K448" i="56"/>
  <c r="K447" i="56"/>
  <c r="K446" i="56"/>
  <c r="K445" i="56"/>
  <c r="K444" i="56"/>
  <c r="K443" i="56"/>
  <c r="K442" i="56"/>
  <c r="K441" i="56"/>
  <c r="K440" i="56"/>
  <c r="K439" i="56"/>
  <c r="K438" i="56"/>
  <c r="K428" i="56"/>
  <c r="K429" i="56"/>
  <c r="K427" i="56"/>
  <c r="K426" i="56"/>
  <c r="K425" i="56"/>
  <c r="K424" i="56"/>
  <c r="K423" i="56"/>
  <c r="K422" i="56"/>
  <c r="K421" i="56"/>
  <c r="K420" i="56"/>
  <c r="K419" i="56"/>
  <c r="K410" i="56"/>
  <c r="K409" i="56"/>
  <c r="K408" i="56"/>
  <c r="K407" i="56"/>
  <c r="K406" i="56"/>
  <c r="K405" i="56"/>
  <c r="K404" i="56"/>
  <c r="K403" i="56"/>
  <c r="K402" i="56"/>
  <c r="K401" i="56"/>
  <c r="K375" i="56"/>
  <c r="K376" i="56"/>
  <c r="K374" i="56"/>
  <c r="K373" i="56"/>
  <c r="K372" i="56"/>
  <c r="K371" i="56"/>
  <c r="K370" i="56"/>
  <c r="K369" i="56"/>
  <c r="K368" i="56"/>
  <c r="K367" i="56"/>
  <c r="K358" i="56"/>
  <c r="K357" i="56"/>
  <c r="K356" i="56"/>
  <c r="K355" i="56"/>
  <c r="K354" i="56"/>
  <c r="K353" i="56"/>
  <c r="K352" i="56"/>
  <c r="K351" i="56"/>
  <c r="K350" i="56"/>
  <c r="K349" i="56"/>
  <c r="K348" i="56"/>
  <c r="K347" i="56"/>
  <c r="K346" i="56"/>
  <c r="K345" i="56"/>
  <c r="K344" i="56"/>
  <c r="K343" i="56"/>
  <c r="K342" i="56"/>
  <c r="K341" i="56"/>
  <c r="K340" i="56"/>
  <c r="K339" i="56"/>
  <c r="K338" i="56"/>
  <c r="K337" i="56"/>
  <c r="K336" i="56"/>
  <c r="K335" i="56"/>
  <c r="K331" i="56"/>
  <c r="K330" i="56"/>
  <c r="K329" i="56"/>
  <c r="K328" i="56"/>
  <c r="K327" i="56"/>
  <c r="K326" i="56"/>
  <c r="K325" i="56"/>
  <c r="K324" i="56"/>
  <c r="K323" i="56"/>
  <c r="K322" i="56"/>
  <c r="K321" i="56"/>
  <c r="K320" i="56"/>
  <c r="K319" i="56"/>
  <c r="K318" i="56"/>
  <c r="K317" i="56"/>
  <c r="K316" i="56"/>
  <c r="K315" i="56"/>
  <c r="K314" i="56"/>
  <c r="K313" i="56"/>
  <c r="K312" i="56"/>
  <c r="K311" i="56"/>
  <c r="K310" i="56"/>
  <c r="K309" i="56"/>
  <c r="K308" i="56"/>
  <c r="K199" i="56"/>
  <c r="K209" i="56"/>
  <c r="K208" i="56"/>
  <c r="K207" i="56"/>
  <c r="K206" i="56"/>
  <c r="K205" i="56"/>
  <c r="K204" i="56"/>
  <c r="K203" i="56"/>
  <c r="K202" i="56"/>
  <c r="K201" i="56"/>
  <c r="K200" i="56"/>
  <c r="K198" i="56"/>
  <c r="K197" i="56"/>
  <c r="K196" i="56"/>
  <c r="K195" i="56"/>
  <c r="K194" i="56"/>
  <c r="K193" i="56"/>
  <c r="K192" i="56"/>
  <c r="K191" i="56"/>
  <c r="K190" i="56"/>
  <c r="K186" i="56"/>
  <c r="K185" i="56"/>
  <c r="K184" i="56"/>
  <c r="K183" i="56"/>
  <c r="K182" i="56"/>
  <c r="K181" i="56"/>
  <c r="K180" i="56"/>
  <c r="K179" i="56"/>
  <c r="K178" i="56"/>
  <c r="K177" i="56"/>
  <c r="K176" i="56"/>
  <c r="K175" i="56"/>
  <c r="K174" i="56"/>
  <c r="K173" i="56"/>
  <c r="K167" i="56"/>
  <c r="K168" i="56"/>
  <c r="K169" i="56"/>
  <c r="K170" i="56"/>
  <c r="K171" i="56"/>
  <c r="K172" i="56"/>
  <c r="K158" i="56"/>
  <c r="K157" i="56"/>
  <c r="K156" i="56"/>
  <c r="K155" i="56"/>
  <c r="K154" i="56"/>
  <c r="K149" i="56"/>
  <c r="K148" i="56"/>
  <c r="K147" i="56"/>
  <c r="K146" i="56"/>
  <c r="K145" i="56"/>
  <c r="K144" i="56"/>
  <c r="K143" i="56"/>
  <c r="K142" i="56"/>
  <c r="K141" i="56"/>
  <c r="K120" i="56"/>
  <c r="K119" i="56"/>
  <c r="K118" i="56"/>
  <c r="K117" i="56"/>
  <c r="K116" i="56"/>
  <c r="K115" i="56"/>
  <c r="K104" i="56"/>
  <c r="K103" i="56"/>
  <c r="K102" i="56"/>
  <c r="K101" i="56"/>
  <c r="K100" i="56"/>
  <c r="K99" i="56"/>
  <c r="K98" i="56"/>
  <c r="K97" i="56"/>
  <c r="K96" i="56"/>
  <c r="K86" i="56"/>
  <c r="K85" i="56"/>
  <c r="K84" i="56"/>
  <c r="K83" i="56"/>
  <c r="K82" i="56"/>
  <c r="K81" i="56"/>
  <c r="K80" i="56"/>
  <c r="K79" i="56"/>
  <c r="K69" i="56"/>
  <c r="K68" i="56"/>
  <c r="K67" i="56"/>
  <c r="K66" i="56"/>
  <c r="K65" i="56"/>
  <c r="K64" i="56"/>
  <c r="K63" i="56"/>
  <c r="K62" i="56"/>
  <c r="K61" i="56"/>
  <c r="K31" i="56"/>
  <c r="K30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J278" i="35"/>
  <c r="J122" i="68"/>
  <c r="J121" i="68"/>
  <c r="J120" i="68"/>
  <c r="J119" i="68"/>
  <c r="J118" i="68"/>
  <c r="J117" i="68"/>
  <c r="J116" i="68"/>
  <c r="J128" i="68"/>
  <c r="J127" i="68"/>
  <c r="J126" i="68"/>
  <c r="J125" i="68"/>
  <c r="J124" i="68"/>
  <c r="J123" i="68"/>
  <c r="J107" i="68"/>
  <c r="J106" i="68"/>
  <c r="J97" i="68"/>
  <c r="J96" i="68"/>
  <c r="J87" i="68"/>
  <c r="J86" i="68"/>
  <c r="J85" i="68"/>
  <c r="J84" i="68"/>
  <c r="J83" i="68"/>
  <c r="J82" i="68"/>
  <c r="J73" i="68"/>
  <c r="J72" i="68"/>
  <c r="J71" i="68"/>
  <c r="J70" i="68"/>
  <c r="J69" i="68"/>
  <c r="J68" i="68"/>
  <c r="J45" i="68"/>
  <c r="J44" i="68"/>
  <c r="J43" i="68"/>
  <c r="J42" i="68"/>
  <c r="J41" i="68"/>
  <c r="J40" i="68"/>
  <c r="J30" i="68"/>
  <c r="J29" i="68"/>
  <c r="J28" i="68"/>
  <c r="J27" i="68"/>
  <c r="J26" i="68"/>
  <c r="J25" i="68"/>
  <c r="J12" i="68"/>
  <c r="J13" i="68"/>
  <c r="J14" i="68"/>
  <c r="J15" i="68"/>
  <c r="J16" i="68"/>
  <c r="J11" i="68"/>
  <c r="G373" i="35"/>
  <c r="G372" i="35"/>
  <c r="G371" i="35"/>
  <c r="G370" i="35"/>
  <c r="G369" i="35"/>
  <c r="G368" i="35"/>
  <c r="G367" i="35"/>
  <c r="G366" i="35"/>
  <c r="G365" i="35"/>
  <c r="G364" i="35"/>
  <c r="G363" i="35"/>
  <c r="G362" i="35"/>
  <c r="G361" i="35"/>
  <c r="G360" i="35"/>
  <c r="G359" i="35"/>
  <c r="G358" i="35"/>
  <c r="G357" i="35"/>
  <c r="G356" i="35"/>
  <c r="G355" i="35"/>
  <c r="G354" i="35"/>
  <c r="G353" i="35"/>
  <c r="C373" i="35"/>
  <c r="C372" i="35"/>
  <c r="C371" i="35"/>
  <c r="C370" i="35"/>
  <c r="C369" i="35"/>
  <c r="C368" i="35"/>
  <c r="C367" i="35"/>
  <c r="C366" i="35"/>
  <c r="C365" i="35"/>
  <c r="C364" i="35"/>
  <c r="C363" i="35"/>
  <c r="C362" i="35"/>
  <c r="C361" i="35"/>
  <c r="C360" i="35"/>
  <c r="C359" i="35"/>
  <c r="C358" i="35"/>
  <c r="C357" i="35"/>
  <c r="C356" i="35"/>
  <c r="C355" i="35"/>
  <c r="C354" i="35"/>
  <c r="C353" i="35"/>
  <c r="G320" i="35"/>
  <c r="G321" i="35"/>
  <c r="G322" i="35"/>
  <c r="G323" i="35"/>
  <c r="G324" i="35"/>
  <c r="G325" i="35"/>
  <c r="G326" i="35"/>
  <c r="G327" i="35"/>
  <c r="G328" i="35"/>
  <c r="G329" i="35"/>
  <c r="G330" i="35"/>
  <c r="G331" i="35"/>
  <c r="G332" i="35"/>
  <c r="G333" i="35"/>
  <c r="G334" i="35"/>
  <c r="G335" i="35"/>
  <c r="G336" i="35"/>
  <c r="G337" i="35"/>
  <c r="G338" i="35"/>
  <c r="G339" i="35"/>
  <c r="G340" i="35"/>
  <c r="G341" i="35"/>
  <c r="G342" i="35"/>
  <c r="G343" i="35"/>
  <c r="G344" i="35"/>
  <c r="G319" i="35"/>
  <c r="C344" i="35"/>
  <c r="C343" i="35"/>
  <c r="C342" i="35"/>
  <c r="C341" i="35"/>
  <c r="C340" i="35"/>
  <c r="C339" i="35"/>
  <c r="C338" i="35"/>
  <c r="C337" i="35"/>
  <c r="C336" i="35"/>
  <c r="C335" i="35"/>
  <c r="C334" i="35"/>
  <c r="C333" i="35"/>
  <c r="C332" i="35"/>
  <c r="C331" i="35"/>
  <c r="C330" i="35"/>
  <c r="C329" i="35"/>
  <c r="C328" i="35"/>
  <c r="C327" i="35"/>
  <c r="C326" i="35"/>
  <c r="C325" i="35"/>
  <c r="C324" i="35"/>
  <c r="C323" i="35"/>
  <c r="C322" i="35"/>
  <c r="C321" i="35"/>
  <c r="C320" i="35"/>
  <c r="C319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82" i="35"/>
  <c r="G281" i="35"/>
  <c r="G280" i="35"/>
  <c r="G279" i="35"/>
  <c r="G278" i="35"/>
  <c r="C306" i="35"/>
  <c r="C305" i="35"/>
  <c r="C304" i="35"/>
  <c r="C301" i="35"/>
  <c r="C299" i="35"/>
  <c r="C298" i="35"/>
  <c r="C297" i="35"/>
  <c r="C296" i="35"/>
  <c r="C294" i="35"/>
  <c r="C293" i="35"/>
  <c r="C292" i="35"/>
  <c r="C291" i="35"/>
  <c r="C290" i="35"/>
  <c r="C289" i="35"/>
  <c r="C288" i="35"/>
  <c r="C287" i="35"/>
  <c r="C286" i="35"/>
  <c r="C285" i="35"/>
  <c r="C284" i="35"/>
  <c r="C283" i="35"/>
  <c r="C282" i="35"/>
  <c r="C281" i="35"/>
  <c r="C280" i="35"/>
  <c r="C279" i="35"/>
  <c r="C278" i="35"/>
  <c r="C295" i="35"/>
  <c r="C300" i="35"/>
  <c r="C302" i="35"/>
  <c r="C307" i="35"/>
  <c r="C303" i="35"/>
  <c r="C310" i="35"/>
  <c r="C309" i="35"/>
  <c r="C308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44" i="35"/>
  <c r="J343" i="35"/>
  <c r="J342" i="35"/>
  <c r="J341" i="35"/>
  <c r="J340" i="35"/>
  <c r="J339" i="35"/>
  <c r="J338" i="35"/>
  <c r="J337" i="35"/>
  <c r="J336" i="35"/>
  <c r="J335" i="35"/>
  <c r="J334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G269" i="35"/>
  <c r="C269" i="35"/>
  <c r="G268" i="35"/>
  <c r="C268" i="35"/>
  <c r="G267" i="35"/>
  <c r="C267" i="35"/>
  <c r="G266" i="35"/>
  <c r="C266" i="35"/>
  <c r="G265" i="35"/>
  <c r="C265" i="35"/>
  <c r="G264" i="35"/>
  <c r="C264" i="35"/>
  <c r="G263" i="35"/>
  <c r="C263" i="35"/>
  <c r="G262" i="35"/>
  <c r="C262" i="35"/>
  <c r="G261" i="35"/>
  <c r="C261" i="35"/>
  <c r="G260" i="35"/>
  <c r="C260" i="35"/>
  <c r="G259" i="35"/>
  <c r="C259" i="35"/>
  <c r="G258" i="35"/>
  <c r="C258" i="35"/>
  <c r="G257" i="35"/>
  <c r="C257" i="35"/>
  <c r="G256" i="35"/>
  <c r="C256" i="35"/>
  <c r="G255" i="35"/>
  <c r="C255" i="35"/>
  <c r="G254" i="35"/>
  <c r="C254" i="35"/>
  <c r="G253" i="35"/>
  <c r="C253" i="35"/>
  <c r="G252" i="35"/>
  <c r="C252" i="35"/>
  <c r="G251" i="35"/>
  <c r="C251" i="35"/>
  <c r="G250" i="35"/>
  <c r="C250" i="35"/>
  <c r="G249" i="35"/>
  <c r="C249" i="35"/>
  <c r="G248" i="35"/>
  <c r="C248" i="35"/>
  <c r="G247" i="35"/>
  <c r="C247" i="35"/>
  <c r="G246" i="35"/>
  <c r="C246" i="35"/>
  <c r="G245" i="35"/>
  <c r="C245" i="35"/>
  <c r="G244" i="35"/>
  <c r="C244" i="35"/>
  <c r="G243" i="35"/>
  <c r="C243" i="35"/>
  <c r="G234" i="35"/>
  <c r="C234" i="35"/>
  <c r="G233" i="35"/>
  <c r="C233" i="35"/>
  <c r="G232" i="35"/>
  <c r="C232" i="35"/>
  <c r="G231" i="35"/>
  <c r="C231" i="35"/>
  <c r="G230" i="35"/>
  <c r="C230" i="35"/>
  <c r="G229" i="35"/>
  <c r="C229" i="35"/>
  <c r="G228" i="35"/>
  <c r="C228" i="35"/>
  <c r="G227" i="35"/>
  <c r="C227" i="35"/>
  <c r="G226" i="35"/>
  <c r="C226" i="35"/>
  <c r="G225" i="35"/>
  <c r="C225" i="35"/>
  <c r="G224" i="35"/>
  <c r="C224" i="35"/>
  <c r="G223" i="35"/>
  <c r="C223" i="35"/>
  <c r="G222" i="35"/>
  <c r="C222" i="35"/>
  <c r="G221" i="35"/>
  <c r="C221" i="35"/>
  <c r="G220" i="35"/>
  <c r="C220" i="35"/>
  <c r="G219" i="35"/>
  <c r="C219" i="35"/>
  <c r="G218" i="35"/>
  <c r="C218" i="35"/>
  <c r="G217" i="35"/>
  <c r="C217" i="35"/>
  <c r="G216" i="35"/>
  <c r="C216" i="35"/>
  <c r="G215" i="35"/>
  <c r="C215" i="35"/>
  <c r="G214" i="35"/>
  <c r="C214" i="35"/>
  <c r="G213" i="35"/>
  <c r="C213" i="35"/>
  <c r="G212" i="35"/>
  <c r="C212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182" i="35"/>
  <c r="J183" i="35"/>
  <c r="J184" i="35"/>
  <c r="J185" i="35"/>
  <c r="J186" i="35"/>
  <c r="J187" i="35"/>
  <c r="J188" i="35"/>
  <c r="J189" i="35"/>
  <c r="J190" i="35"/>
  <c r="J191" i="35"/>
  <c r="J192" i="35"/>
  <c r="J193" i="35"/>
  <c r="J194" i="35"/>
  <c r="J195" i="35"/>
  <c r="J196" i="35"/>
  <c r="J197" i="35"/>
  <c r="J198" i="35"/>
  <c r="J199" i="35"/>
  <c r="J200" i="35"/>
  <c r="J201" i="35"/>
  <c r="J202" i="35"/>
  <c r="J203" i="35"/>
  <c r="J181" i="35"/>
  <c r="J12" i="1"/>
  <c r="J13" i="1"/>
  <c r="J14" i="1"/>
  <c r="J15" i="1"/>
  <c r="J16" i="1"/>
  <c r="J17" i="1"/>
  <c r="J18" i="1"/>
  <c r="J19" i="1"/>
  <c r="J20" i="1"/>
  <c r="J21" i="1"/>
  <c r="J22" i="1"/>
  <c r="J11" i="1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C203" i="35"/>
  <c r="C202" i="35"/>
  <c r="C201" i="35"/>
  <c r="C198" i="35"/>
  <c r="C197" i="35"/>
  <c r="C194" i="35"/>
  <c r="C189" i="35"/>
  <c r="C188" i="35"/>
  <c r="C193" i="35"/>
  <c r="C192" i="35"/>
  <c r="C196" i="35"/>
  <c r="C200" i="35"/>
  <c r="C199" i="35"/>
  <c r="C195" i="35"/>
  <c r="C191" i="35"/>
  <c r="C190" i="35"/>
  <c r="C182" i="35"/>
  <c r="C183" i="35"/>
  <c r="C184" i="35"/>
  <c r="C185" i="35"/>
  <c r="C186" i="35"/>
  <c r="C187" i="35"/>
  <c r="C181" i="35"/>
  <c r="G181" i="35"/>
  <c r="J172" i="35"/>
  <c r="J171" i="35"/>
  <c r="J170" i="35"/>
  <c r="J169" i="35"/>
  <c r="J168" i="35"/>
  <c r="J167" i="35"/>
  <c r="J166" i="35"/>
  <c r="J165" i="35"/>
  <c r="J140" i="35"/>
  <c r="J139" i="35"/>
  <c r="J138" i="35"/>
  <c r="J137" i="35"/>
  <c r="J136" i="35"/>
  <c r="J135" i="35"/>
  <c r="J134" i="35"/>
  <c r="J133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98" i="35"/>
  <c r="J97" i="35"/>
  <c r="J95" i="35"/>
  <c r="J94" i="35"/>
  <c r="J93" i="35"/>
  <c r="J92" i="35"/>
  <c r="J91" i="35"/>
  <c r="J90" i="35"/>
  <c r="J89" i="35"/>
  <c r="J87" i="35"/>
  <c r="J86" i="35"/>
  <c r="J84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5" i="35"/>
  <c r="G67" i="35"/>
  <c r="G68" i="35"/>
  <c r="G69" i="35"/>
  <c r="G70" i="35"/>
  <c r="G72" i="35"/>
  <c r="G73" i="35"/>
  <c r="G75" i="35"/>
  <c r="G45" i="35"/>
  <c r="J75" i="35"/>
  <c r="J73" i="35"/>
  <c r="J72" i="35"/>
  <c r="J70" i="35"/>
  <c r="J69" i="35"/>
  <c r="J68" i="35"/>
  <c r="J67" i="35"/>
  <c r="J65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11" i="35"/>
  <c r="J32" i="67"/>
  <c r="J33" i="67"/>
  <c r="J31" i="67"/>
  <c r="J43" i="67"/>
  <c r="J42" i="67"/>
  <c r="J61" i="67"/>
  <c r="J60" i="67"/>
  <c r="J59" i="67"/>
  <c r="J58" i="67"/>
  <c r="J57" i="67"/>
  <c r="J56" i="67"/>
  <c r="J55" i="67"/>
  <c r="J54" i="67"/>
  <c r="J53" i="67"/>
  <c r="J52" i="67"/>
  <c r="J83" i="67"/>
  <c r="J81" i="67"/>
  <c r="J80" i="67"/>
  <c r="J30" i="67"/>
  <c r="J29" i="67"/>
  <c r="J28" i="67"/>
  <c r="J27" i="67"/>
  <c r="J137" i="67"/>
  <c r="J133" i="67"/>
  <c r="J132" i="67"/>
  <c r="J134" i="67"/>
  <c r="J16" i="67"/>
  <c r="J15" i="67"/>
  <c r="J14" i="67"/>
  <c r="J13" i="67"/>
  <c r="J12" i="67"/>
  <c r="J106" i="67"/>
  <c r="J107" i="67"/>
  <c r="J108" i="67"/>
  <c r="J109" i="67"/>
  <c r="J110" i="67"/>
  <c r="J111" i="67"/>
  <c r="J112" i="67"/>
  <c r="J113" i="67"/>
  <c r="J114" i="67"/>
  <c r="J115" i="67"/>
  <c r="J116" i="67"/>
  <c r="J117" i="67"/>
  <c r="J118" i="67"/>
  <c r="J119" i="67"/>
  <c r="J120" i="67"/>
  <c r="J121" i="67"/>
  <c r="J122" i="67"/>
  <c r="J135" i="67"/>
  <c r="J136" i="67"/>
  <c r="J138" i="67"/>
  <c r="J139" i="67"/>
  <c r="J140" i="67"/>
  <c r="J141" i="67"/>
  <c r="J142" i="67"/>
  <c r="J143" i="67"/>
  <c r="J144" i="67"/>
  <c r="J145" i="67"/>
  <c r="J131" i="67"/>
  <c r="J93" i="67"/>
  <c r="J94" i="67"/>
  <c r="J95" i="67"/>
  <c r="J96" i="67"/>
  <c r="J97" i="67"/>
  <c r="J92" i="67"/>
  <c r="D519" i="56"/>
  <c r="E519" i="56" s="1"/>
  <c r="G519" i="56" s="1"/>
  <c r="D518" i="56"/>
  <c r="E518" i="56" s="1"/>
  <c r="G518" i="56" s="1"/>
  <c r="D107" i="56"/>
  <c r="E107" i="56" s="1"/>
  <c r="G107" i="56" s="1"/>
  <c r="D106" i="56"/>
  <c r="E106" i="56" s="1"/>
  <c r="G106" i="56" s="1"/>
  <c r="J70" i="67"/>
  <c r="J74" i="67"/>
  <c r="J78" i="67"/>
  <c r="J71" i="67"/>
  <c r="J75" i="67"/>
  <c r="J72" i="67"/>
  <c r="J76" i="67"/>
  <c r="J77" i="67"/>
  <c r="J73" i="67"/>
  <c r="J156" i="35"/>
  <c r="J152" i="35"/>
  <c r="J155" i="35"/>
  <c r="J151" i="35"/>
  <c r="J154" i="35"/>
  <c r="J150" i="35"/>
  <c r="J153" i="35"/>
  <c r="J149" i="35"/>
</calcChain>
</file>

<file path=xl/sharedStrings.xml><?xml version="1.0" encoding="utf-8"?>
<sst xmlns="http://schemas.openxmlformats.org/spreadsheetml/2006/main" count="6179" uniqueCount="3206">
  <si>
    <t>VKS 800-500-6 L3</t>
  </si>
  <si>
    <t>AKU 200 D</t>
  </si>
  <si>
    <t>AKU 250 D</t>
  </si>
  <si>
    <t>AKU 315 D</t>
  </si>
  <si>
    <t>AKU 400 S</t>
  </si>
  <si>
    <t>AKU 160 EKO</t>
  </si>
  <si>
    <t>AKU 200 EKO</t>
  </si>
  <si>
    <t>AKU 250 EKO</t>
  </si>
  <si>
    <t>AKU 315 EKO</t>
  </si>
  <si>
    <t>KF T120 160-4L3</t>
  </si>
  <si>
    <t>KF T120 180-4L3</t>
  </si>
  <si>
    <t>KF T120 200-4L3</t>
  </si>
  <si>
    <t>KF T120 225-4L3</t>
  </si>
  <si>
    <t>KF T120 250-4L3</t>
  </si>
  <si>
    <t>KF T120 280-4L3</t>
  </si>
  <si>
    <t>KF T120 315-4L3</t>
  </si>
  <si>
    <t>KF T120 355-4L3</t>
  </si>
  <si>
    <t>KF T120 400-4L3</t>
  </si>
  <si>
    <t>VSV 250-2S L1</t>
  </si>
  <si>
    <t>VSV 500-6 L3</t>
  </si>
  <si>
    <t>VSV 560-6 L3</t>
  </si>
  <si>
    <t>VSV 630-4 L3</t>
  </si>
  <si>
    <t>VSV 630-6 L3</t>
  </si>
  <si>
    <t>VSV 630-8 L3</t>
  </si>
  <si>
    <t>VSV 710-6 L3</t>
  </si>
  <si>
    <t>VSV 710-8 L3</t>
  </si>
  <si>
    <t>KUB T120 355-4L3</t>
  </si>
  <si>
    <t>KUB T120 400-4L3</t>
  </si>
  <si>
    <t>KUB T120 450-4L3</t>
  </si>
  <si>
    <t>KUB T120 500-4L3</t>
  </si>
  <si>
    <t>KUB T120 560-4L3</t>
  </si>
  <si>
    <t>KUB T120 630-4L3</t>
  </si>
  <si>
    <t>ZWS-W 400*200/3</t>
  </si>
  <si>
    <t>ZWS-W 500*250/3</t>
  </si>
  <si>
    <t>ZWS-W 500*300/3</t>
  </si>
  <si>
    <t>ZWS-W 600*350/3</t>
  </si>
  <si>
    <t>ZWS-W 700*400/3</t>
  </si>
  <si>
    <t>ZWS-W 800*500/3</t>
  </si>
  <si>
    <t>ZWS-W 1000*500/3</t>
  </si>
  <si>
    <t xml:space="preserve">VSVI 311-4 L1 </t>
  </si>
  <si>
    <t xml:space="preserve">VSVI 355-4 L1 </t>
  </si>
  <si>
    <t xml:space="preserve">VSVI 355-4 L3  </t>
  </si>
  <si>
    <t xml:space="preserve">VSVI 400-4 L1 </t>
  </si>
  <si>
    <t xml:space="preserve">VSVI 400-4 L3 </t>
  </si>
  <si>
    <t xml:space="preserve">VSVI 450-4 L1 </t>
  </si>
  <si>
    <t xml:space="preserve">VSVI 450-6 L1  </t>
  </si>
  <si>
    <t xml:space="preserve">VSVI 450-4 L3 </t>
  </si>
  <si>
    <t xml:space="preserve">VSVI 450-6 L3  </t>
  </si>
  <si>
    <t xml:space="preserve">VSVI 500-4 L3   </t>
  </si>
  <si>
    <t xml:space="preserve">VSVI 500-6 L3 </t>
  </si>
  <si>
    <t xml:space="preserve">VSVI 560-4 L3 </t>
  </si>
  <si>
    <t xml:space="preserve">VSVI 560-6 L3 </t>
  </si>
  <si>
    <t xml:space="preserve">VSVI 630-4 L3 </t>
  </si>
  <si>
    <t xml:space="preserve">VSVI 630-6 L3 </t>
  </si>
  <si>
    <t xml:space="preserve">VSVI 630-8 L3 </t>
  </si>
  <si>
    <t>VSVI 710-6 L3</t>
  </si>
  <si>
    <t xml:space="preserve">VSVI 710-8 L3  </t>
  </si>
  <si>
    <t>EKS 40x20/9-3f</t>
  </si>
  <si>
    <t>EKS 40x20/12-3f</t>
  </si>
  <si>
    <t>EKS 40x20/15-3f</t>
  </si>
  <si>
    <t>EKS 50x25/12-3f</t>
  </si>
  <si>
    <t>EKS 50x25/15-3f</t>
  </si>
  <si>
    <t>EKS 50x30/12-3f</t>
  </si>
  <si>
    <t xml:space="preserve">VSA 190 EKO    </t>
  </si>
  <si>
    <t xml:space="preserve">VSA 220 EKO   </t>
  </si>
  <si>
    <t xml:space="preserve">VSA 225 EKO   </t>
  </si>
  <si>
    <t>ZSA 355/900</t>
  </si>
  <si>
    <t xml:space="preserve">SKG 450     </t>
  </si>
  <si>
    <t xml:space="preserve">SKG 500     </t>
  </si>
  <si>
    <t xml:space="preserve">SKG 630     </t>
  </si>
  <si>
    <t>RSK 450</t>
  </si>
  <si>
    <t>RSK 500</t>
  </si>
  <si>
    <t>AGO 500</t>
  </si>
  <si>
    <t>AGO 560</t>
  </si>
  <si>
    <t>AGO 630</t>
  </si>
  <si>
    <t>AGO 710</t>
  </si>
  <si>
    <t>AGO 800</t>
  </si>
  <si>
    <t>Модель</t>
  </si>
  <si>
    <t>VSVI 311-4 L3</t>
  </si>
  <si>
    <t>ZEA 100-0,3</t>
  </si>
  <si>
    <t>ZEA 125-1,2</t>
  </si>
  <si>
    <t>ZEA 160-1,2</t>
  </si>
  <si>
    <t xml:space="preserve">ZEA 160-6/3 </t>
  </si>
  <si>
    <t>ZEA 200-5/2</t>
  </si>
  <si>
    <t xml:space="preserve">ZEA 200-6/3 </t>
  </si>
  <si>
    <t>ZEA 250-6/3</t>
  </si>
  <si>
    <t>ZEA 315-3/1</t>
  </si>
  <si>
    <t>ZEA 315-6/3</t>
  </si>
  <si>
    <t>ZEA 400-9/3</t>
  </si>
  <si>
    <t>ZEA 400-12/3</t>
  </si>
  <si>
    <t>ZEA 200-2,4</t>
  </si>
  <si>
    <t>EKS 50x25/24-3f</t>
  </si>
  <si>
    <t>SKS 30-15</t>
  </si>
  <si>
    <t>SKS 40-20</t>
  </si>
  <si>
    <t>SKS 50-25</t>
  </si>
  <si>
    <t>SKS 50-30</t>
  </si>
  <si>
    <t>SKS 60-30</t>
  </si>
  <si>
    <t>SKS 60-35</t>
  </si>
  <si>
    <t>SKS 70-40</t>
  </si>
  <si>
    <t>SKS 80-50</t>
  </si>
  <si>
    <t>SKS 100-50</t>
  </si>
  <si>
    <t>ZFFA 400 (EU3)</t>
  </si>
  <si>
    <t>FD 100/ G4</t>
  </si>
  <si>
    <t>FD 125/ G4</t>
  </si>
  <si>
    <t>FD 150/ G4</t>
  </si>
  <si>
    <t>FD 160/ G4</t>
  </si>
  <si>
    <t>FD 200/ G4</t>
  </si>
  <si>
    <t>FD 250/ G4</t>
  </si>
  <si>
    <t>FD 315/ G4</t>
  </si>
  <si>
    <t>FD 355/ G4</t>
  </si>
  <si>
    <t>FD 400/ G4</t>
  </si>
  <si>
    <t>FM 200/G4</t>
  </si>
  <si>
    <t>FM 250/G4</t>
  </si>
  <si>
    <t xml:space="preserve">FM 315/G4 </t>
  </si>
  <si>
    <t xml:space="preserve">FM 355/G4 </t>
  </si>
  <si>
    <t>FM 400/G4</t>
  </si>
  <si>
    <t>FDI 100/ EU5</t>
  </si>
  <si>
    <t>FDI 125/ EU5</t>
  </si>
  <si>
    <t>FDI 160/ EU5</t>
  </si>
  <si>
    <t>FDI 200/ EU5</t>
  </si>
  <si>
    <t>FDI 250/ EU5</t>
  </si>
  <si>
    <t>FDI 315/ EU5</t>
  </si>
  <si>
    <t>FDI 355/ EU5</t>
  </si>
  <si>
    <t>FDI 400/ EU5</t>
  </si>
  <si>
    <t>FDI 500/ EU5</t>
  </si>
  <si>
    <t>FDI 630/ EU5</t>
  </si>
  <si>
    <t>FDI 100/ EU7</t>
  </si>
  <si>
    <t>FDI 125/ EU7</t>
  </si>
  <si>
    <t>FDI 160/ EU7</t>
  </si>
  <si>
    <t>FDI 200/ EU7</t>
  </si>
  <si>
    <t>FDI 250/ EU7</t>
  </si>
  <si>
    <t>FDI 315/ EU7</t>
  </si>
  <si>
    <t>FDI 355/ EU7</t>
  </si>
  <si>
    <t>FDI 400/ EU7</t>
  </si>
  <si>
    <t>FDI 500/ EU7</t>
  </si>
  <si>
    <t>FDI 630/ EU7</t>
  </si>
  <si>
    <t xml:space="preserve">FMK 100/ EU5/2p </t>
  </si>
  <si>
    <t>FMK 125/ EU5/2p</t>
  </si>
  <si>
    <t>FMK 160/ EU5/3p</t>
  </si>
  <si>
    <t>FMK 200/ EU5/4p</t>
  </si>
  <si>
    <t xml:space="preserve">FMK 250/ EU5/5p </t>
  </si>
  <si>
    <t>FMK 315/ EU5/6p</t>
  </si>
  <si>
    <t xml:space="preserve">FMK 355/ EU5/6p </t>
  </si>
  <si>
    <t>FMK 400/ EU5/7p</t>
  </si>
  <si>
    <t xml:space="preserve">FMK 500/ EU5/7p </t>
  </si>
  <si>
    <t>FMK 630/ EU5/7p</t>
  </si>
  <si>
    <t>FMK 100/ EU7/4p</t>
  </si>
  <si>
    <t>FMK 125/ EU7/4p</t>
  </si>
  <si>
    <t>FMK 160/ EU7/6p</t>
  </si>
  <si>
    <t>FMK 200/ EU7/8p</t>
  </si>
  <si>
    <t>FMK 250/ EU7/10p</t>
  </si>
  <si>
    <t xml:space="preserve">FMK 315/ EU7/12p </t>
  </si>
  <si>
    <t>FMK 355/ EU7/12p</t>
  </si>
  <si>
    <t xml:space="preserve">FMK 400/ EU7/14p </t>
  </si>
  <si>
    <t>FMK 500/ EU7/14p</t>
  </si>
  <si>
    <t>FMK 630/ EU7/14p</t>
  </si>
  <si>
    <t>FDS 40-20/ G4</t>
  </si>
  <si>
    <t>FDS 50-25/ G4</t>
  </si>
  <si>
    <t>FDS 50-30/ G4</t>
  </si>
  <si>
    <t>FDS 60-30/ G4</t>
  </si>
  <si>
    <t>FDS 60-35/ G4</t>
  </si>
  <si>
    <t>FDS 70-40/ G4</t>
  </si>
  <si>
    <t>FDS 80-50/ G4</t>
  </si>
  <si>
    <t>FDS 100-50/ G4</t>
  </si>
  <si>
    <t>FDS 40-20/ EU5</t>
  </si>
  <si>
    <t>FDS 50-25/ EU5</t>
  </si>
  <si>
    <t>FDS 50-30/ EU5</t>
  </si>
  <si>
    <t>FDS 60-30/ EU5</t>
  </si>
  <si>
    <t>FDS 60-35/ EU5</t>
  </si>
  <si>
    <t>FDS 70-40/ EU5</t>
  </si>
  <si>
    <t>FDS 80-50/ EU5</t>
  </si>
  <si>
    <t>FDS 100-50/ EU5</t>
  </si>
  <si>
    <t>FDS 40-20/ EU7</t>
  </si>
  <si>
    <t>FDS 50-25/ EU7</t>
  </si>
  <si>
    <t>FDS 50-30/ EU7</t>
  </si>
  <si>
    <t>FDS 60-30/ EU7</t>
  </si>
  <si>
    <t>FDS 60-35/ EU7</t>
  </si>
  <si>
    <t>FDS 70-40/ EU7</t>
  </si>
  <si>
    <t>FDS 80-50/ EU7</t>
  </si>
  <si>
    <t>FDS 100-50/ EU7</t>
  </si>
  <si>
    <t>FMK 40-20/ G4/4p</t>
  </si>
  <si>
    <t>FMK 50-25/ G4/5p</t>
  </si>
  <si>
    <t>FMK 50-30/ G4/5p</t>
  </si>
  <si>
    <t>FMK 60-30/ G4/6p</t>
  </si>
  <si>
    <t xml:space="preserve"> FMK 60-35/ G4/6p</t>
  </si>
  <si>
    <t xml:space="preserve">FMK 70-40/ G4/7p </t>
  </si>
  <si>
    <t>FMK 80-50/ G4/8p</t>
  </si>
  <si>
    <t xml:space="preserve"> FMK 100-50/ G4/10p</t>
  </si>
  <si>
    <t xml:space="preserve">FMK 40-20/ EU5/4p </t>
  </si>
  <si>
    <t>FMK 50-25/ EU5/5p</t>
  </si>
  <si>
    <t>FMK 50-30/ EU5/5p</t>
  </si>
  <si>
    <t>FMK 60-30/ EU5/6p</t>
  </si>
  <si>
    <t>FMK 60-35/ EU5/6p</t>
  </si>
  <si>
    <t xml:space="preserve">FMK 70-40/ EU5/7p </t>
  </si>
  <si>
    <t xml:space="preserve">FMK 80-50/ EU5/8p </t>
  </si>
  <si>
    <t xml:space="preserve">FMK 100-50/ EU5/10p </t>
  </si>
  <si>
    <t xml:space="preserve">FMK 40-20/ EU7/8p </t>
  </si>
  <si>
    <t xml:space="preserve">FMK 50-25/ EU7/10p </t>
  </si>
  <si>
    <t xml:space="preserve">FMK 50-30/ EU7/10p </t>
  </si>
  <si>
    <t xml:space="preserve">FMK 60-30/ EU7/12p </t>
  </si>
  <si>
    <t xml:space="preserve">FMK 100-50/ EU7/20p </t>
  </si>
  <si>
    <t>FMK 80-50/ EU7/16p</t>
  </si>
  <si>
    <t xml:space="preserve">FMK 70-40/ EU7/14p </t>
  </si>
  <si>
    <t>FMK 60-35/ EU7/12p</t>
  </si>
  <si>
    <t>SK 450</t>
  </si>
  <si>
    <t>SK 500</t>
  </si>
  <si>
    <t>SK 630</t>
  </si>
  <si>
    <t>EKA NV 100-0,3-1f</t>
  </si>
  <si>
    <t>EKA NV 100-0,6-1f</t>
  </si>
  <si>
    <t>EKA NV 125-1,2-1f</t>
  </si>
  <si>
    <t>EKA NV 160-1,2-1f</t>
  </si>
  <si>
    <t>EKA NV 160-2,4-1f</t>
  </si>
  <si>
    <t>EKA NV 160-3,0-2f</t>
  </si>
  <si>
    <t>EKA NV 160-5,0-2f</t>
  </si>
  <si>
    <t>EKA NV 160-6,0-2f</t>
  </si>
  <si>
    <t>EKA NV 200-2,4-1f</t>
  </si>
  <si>
    <t>EKA NV 200-3,0-1f</t>
  </si>
  <si>
    <t>EKA NV 200-5,0-2f</t>
  </si>
  <si>
    <t>EKA NV 200-6.0-2f</t>
  </si>
  <si>
    <t>EKA NV 200-6,0-3f</t>
  </si>
  <si>
    <t>EKA NV 250-3,0-1f</t>
  </si>
  <si>
    <t>EKA NV 250-6,0-2f</t>
  </si>
  <si>
    <t>EKA NV 250-6,0-3f</t>
  </si>
  <si>
    <t>EKA NV 315-3,0-1f</t>
  </si>
  <si>
    <t>EKA NV 315-6,0-2f</t>
  </si>
  <si>
    <t>EKA NV 315-6,0-3f</t>
  </si>
  <si>
    <t>EKA NV 315-9,0-3f</t>
  </si>
  <si>
    <t>EKA NV 315-12-3f</t>
  </si>
  <si>
    <t>EKA NV 400-9,0-3f</t>
  </si>
  <si>
    <t>EKA NV 400-12-3f</t>
  </si>
  <si>
    <t>EKA NIS 100-0,3-1f</t>
  </si>
  <si>
    <t>EKA NIS 100-0,6-1f</t>
  </si>
  <si>
    <t>EKA NIS 125-1,2-1f</t>
  </si>
  <si>
    <t>EKA NIS 125-1,8-1f</t>
  </si>
  <si>
    <t>EKA NIS 160-1,2-1f</t>
  </si>
  <si>
    <t>EKA NIS 160-2,4-1f</t>
  </si>
  <si>
    <t>EKA NIS 160-3,0-2f</t>
  </si>
  <si>
    <t>EKA NIS 160-5,0-2f</t>
  </si>
  <si>
    <t>EKA NIS 160-6,0-2f</t>
  </si>
  <si>
    <t>EKA NIS 160-6,0-3f</t>
  </si>
  <si>
    <t>EKA NIS 200-2,4-1f</t>
  </si>
  <si>
    <t>EKA NIS 200-3,0-1f</t>
  </si>
  <si>
    <t>EKA NIS 200-5,0-2f</t>
  </si>
  <si>
    <t>EKA NIS 200-6,0-2f</t>
  </si>
  <si>
    <t>EKA NIS 200-6,0-3f</t>
  </si>
  <si>
    <t>EKA NIS 250-3,0-1f</t>
  </si>
  <si>
    <t>EKA NIS 250-6,0-2f</t>
  </si>
  <si>
    <t>EKA NIS 250-6,0-3f</t>
  </si>
  <si>
    <t>EKA NIS 250-9,0-3f</t>
  </si>
  <si>
    <t>EKA NIS 250-12,0-3f</t>
  </si>
  <si>
    <t>EKA NIS 315-3,0-1f</t>
  </si>
  <si>
    <t>EKA NIS 315-6,0-2f</t>
  </si>
  <si>
    <t>EKA NIS 315-6,0-3f</t>
  </si>
  <si>
    <t>EKA NIS 315-9,0-3f</t>
  </si>
  <si>
    <t>EKA NIS 315-12,0-3f</t>
  </si>
  <si>
    <t>EKA NIS 400-9,0-3f</t>
  </si>
  <si>
    <t>EKA NIS 400-12,0-3f</t>
  </si>
  <si>
    <t>Прямоугольные канальные вентиляторы с вперед загнутыми лопатками VKS</t>
  </si>
  <si>
    <t>Прямоугольные канальные вентиляторы с вперед загнутыми лопатками в изолированном корпусе VKSA</t>
  </si>
  <si>
    <t>Вентиляторы для круглых каналов в изолированном корпусе AKU</t>
  </si>
  <si>
    <t>Вентиляторы для круглых каналов в изолированном корпусе с ЕС-электродвигателями AKU EKO</t>
  </si>
  <si>
    <t>Крышные вентиляторы с горизонтальным выбросом воздуха и ЕС-двигателем VSA ЕКО</t>
  </si>
  <si>
    <t>Крышные вентиляторы с вертикальным выбросом воздуха VSV</t>
  </si>
  <si>
    <t>Крышные вентиляторы с вертикальным выбросом воздуха в изолированном корпусе VSVI</t>
  </si>
  <si>
    <t>Крышные вентиляторы с вертикальным выбросом воздуха и ЕС-двигателем VSV EKO</t>
  </si>
  <si>
    <t>Крышные короба для монтажа на плоской кровле KSV</t>
  </si>
  <si>
    <t>Гибкие соединения LSV</t>
  </si>
  <si>
    <t>Обратные клапаны ATS</t>
  </si>
  <si>
    <t>Фланцы FSV</t>
  </si>
  <si>
    <t>Кронштейны для установки на кровлю SSA</t>
  </si>
  <si>
    <t>Крышные вентиляторы с вертикальным выбросом воздуха в звукоизолированном корпусе и ЕС-двигателем VSVI EKO</t>
  </si>
  <si>
    <t>Высокотемпературные канальные вентиляторы в изолированном корпусе KUB T120</t>
  </si>
  <si>
    <t>Вытяжные кухонные вентиляторы KF T120</t>
  </si>
  <si>
    <t xml:space="preserve">ZSK-R 355 </t>
  </si>
  <si>
    <t xml:space="preserve">ZSK-R 400 </t>
  </si>
  <si>
    <t>Пластиковые приточно-вытяжные диффузоры DVK-S</t>
  </si>
  <si>
    <t>Круглые вентиляционные решетки AGO</t>
  </si>
  <si>
    <t>Круглые вентиляционные решетки ALU</t>
  </si>
  <si>
    <t>Алюминиевые решетки наружной установки SA</t>
  </si>
  <si>
    <t xml:space="preserve">Настенные однорядные решетки 1 WA </t>
  </si>
  <si>
    <t xml:space="preserve">Настенные двухрядные решетки 2 WA </t>
  </si>
  <si>
    <t>Клапаны расхода воздуха D</t>
  </si>
  <si>
    <t>Алюминиевые потолочные решетки 4СА</t>
  </si>
  <si>
    <t>Неизолированные DF</t>
  </si>
  <si>
    <t>Неизолированные DFA</t>
  </si>
  <si>
    <t>Неизолированные  DFA-H</t>
  </si>
  <si>
    <t>Теплоизолированные ISODF</t>
  </si>
  <si>
    <t>Теплоизолированные ISODFA</t>
  </si>
  <si>
    <t>Теплоизолированные ISODFA-H</t>
  </si>
  <si>
    <t>Звукопоглощающие SonoDF-S</t>
  </si>
  <si>
    <t>Звукопоглощающие SonoDFA-S</t>
  </si>
  <si>
    <t>Звукопоглощающие SonoDFA-H</t>
  </si>
  <si>
    <t>-</t>
  </si>
  <si>
    <t>Позиционеры</t>
  </si>
  <si>
    <t>Электроприводы высокой скорости срабатывания</t>
  </si>
  <si>
    <t>Тиристорные однофазные регуляторы скорости ETY, MTY</t>
  </si>
  <si>
    <t>Регулятор скорости MTP</t>
  </si>
  <si>
    <t>VLT Micro Drive FC 51 0,18 кВт (200-240, 1 фаза) 132F0001</t>
  </si>
  <si>
    <t>VLT Micro Drive FC 51 0,37 кВт (200-240, 1 фаза) 132F0002</t>
  </si>
  <si>
    <t>VLT Micro Drive FC 51 1,5 кВт (200-240, 1 фаза) 132F0005</t>
  </si>
  <si>
    <t>VLT Micro Drive FC 51 2,2 кВт (200-240, 1 фаза) 132F0007</t>
  </si>
  <si>
    <t>VLT Micro Drive FC 51 22 кВт (380 - 480, 3 фазы) 132F0061</t>
  </si>
  <si>
    <t>VLT Панель без потенциометра IP55, 132B0100</t>
  </si>
  <si>
    <t>Контроллер Danfoss UNIVERSE</t>
  </si>
  <si>
    <t>Датчики температуры</t>
  </si>
  <si>
    <t>MTP010 (Salda)</t>
  </si>
  <si>
    <t>Преобразователи</t>
  </si>
  <si>
    <t>Гигростаты</t>
  </si>
  <si>
    <t>Датчики качества воздуха</t>
  </si>
  <si>
    <t>Реле протока</t>
  </si>
  <si>
    <t>Термостаты</t>
  </si>
  <si>
    <t>Пульты управления</t>
  </si>
  <si>
    <t>ARC 24</t>
  </si>
  <si>
    <t>ARC 4V</t>
  </si>
  <si>
    <t>Смесительные узлы ZMP</t>
  </si>
  <si>
    <t>ZMP Eco Kv 4</t>
  </si>
  <si>
    <t>ZMP Eco Kv 10</t>
  </si>
  <si>
    <t>ZMP Eco Kv 16</t>
  </si>
  <si>
    <t>ZMP H Kv 10 25-60</t>
  </si>
  <si>
    <t>Гибкие шумоглушители SonoDFA-SH</t>
  </si>
  <si>
    <t>Содержание</t>
  </si>
  <si>
    <t>Вентиляторы ZILON</t>
  </si>
  <si>
    <t>Вентиляторы SALDA</t>
  </si>
  <si>
    <t>Аксессуары к вентиляторам SALDA</t>
  </si>
  <si>
    <t>Нагреватели и охладители</t>
  </si>
  <si>
    <t>Сетевые элементы</t>
  </si>
  <si>
    <t>Вентиляционные решетки и диффузоры</t>
  </si>
  <si>
    <t>Гибкие воздуховоды</t>
  </si>
  <si>
    <t>Системы автоматики</t>
  </si>
  <si>
    <t>Смесительные узлы</t>
  </si>
  <si>
    <t>Денежные расчеты между Покупателем и Продавцом осуществляются по курсу, установленному продавцом.</t>
  </si>
  <si>
    <t>назад в оглавление</t>
  </si>
  <si>
    <t>● VKS 600-300-4 L3</t>
  </si>
  <si>
    <t>● VKS 600-350-4 L1</t>
  </si>
  <si>
    <t>● VKS 600-350-4 L3</t>
  </si>
  <si>
    <t>● VKS 700-400-4 L3</t>
  </si>
  <si>
    <t>● VKS 800-500-4 L3</t>
  </si>
  <si>
    <t>● VKS 1000-500-4 L3</t>
  </si>
  <si>
    <t>● VKS 400-200-4 L1</t>
  </si>
  <si>
    <t>● VKS 400-200-4 L3</t>
  </si>
  <si>
    <t>● VKS 500-250-4 L1</t>
  </si>
  <si>
    <t>● VKS 500-250-4 L3</t>
  </si>
  <si>
    <t>● VKS 500-300-4 L1</t>
  </si>
  <si>
    <t>● VKS 500-300-4 L3</t>
  </si>
  <si>
    <t>● VKS 600-300-4 L1</t>
  </si>
  <si>
    <t>● AKU 160 D</t>
  </si>
  <si>
    <t>● AKU 250 M</t>
  </si>
  <si>
    <t>● AKU 250 S</t>
  </si>
  <si>
    <t>● AKU 315 M</t>
  </si>
  <si>
    <t>● AKU 400 D</t>
  </si>
  <si>
    <t>● VSV 311-4 L1</t>
  </si>
  <si>
    <t>● VSV 311-4 L3</t>
  </si>
  <si>
    <t>● VSV 355-4 L1</t>
  </si>
  <si>
    <t>● VSV 355-4 L3</t>
  </si>
  <si>
    <t>● VSV 400-4 L1</t>
  </si>
  <si>
    <t>● VSV 400-4 L3</t>
  </si>
  <si>
    <t>● VSV 450-4 L1</t>
  </si>
  <si>
    <t>● VSV 450-6 L1</t>
  </si>
  <si>
    <t>● VSV 450-4 L3</t>
  </si>
  <si>
    <t>● VSV 450-6 L3</t>
  </si>
  <si>
    <t>● VSV 500-4 L3</t>
  </si>
  <si>
    <t>● Модели поддерживаемые на складе в Москве</t>
  </si>
  <si>
    <t>● ZWS 300x150-2</t>
  </si>
  <si>
    <t>● ZWS 300x150-3</t>
  </si>
  <si>
    <t>● ZWS 400x200-2</t>
  </si>
  <si>
    <t>● ZWS 400x200-3</t>
  </si>
  <si>
    <t>● ZWS 500x250-2</t>
  </si>
  <si>
    <t>● ZWS 500x300-2</t>
  </si>
  <si>
    <t>● ZWS 600x350-2</t>
  </si>
  <si>
    <t>● ZWS 600x350-3</t>
  </si>
  <si>
    <t>● ZWS 700x400-2</t>
  </si>
  <si>
    <t>● ZWS 700x400-3</t>
  </si>
  <si>
    <t>● ZWS 800x500-2</t>
  </si>
  <si>
    <t>● ZWS 800x500-3</t>
  </si>
  <si>
    <t>● ZWS 1000x500-2</t>
  </si>
  <si>
    <t>● ZWS 1000x500-3</t>
  </si>
  <si>
    <t>ZSA 355/600</t>
  </si>
  <si>
    <t>● ZSA 100/600</t>
  </si>
  <si>
    <t xml:space="preserve">● ZSA 100/900 </t>
  </si>
  <si>
    <t xml:space="preserve">● ZSA 125/900 </t>
  </si>
  <si>
    <t>● ZSA 160/600</t>
  </si>
  <si>
    <t xml:space="preserve">● ZSA 160/900 </t>
  </si>
  <si>
    <t xml:space="preserve">● ZSA 200/600 </t>
  </si>
  <si>
    <t>● ZSA 200/900</t>
  </si>
  <si>
    <t xml:space="preserve">● ZSA 250/600 </t>
  </si>
  <si>
    <t>● ZSA 250/900</t>
  </si>
  <si>
    <t>● ZSA 315/600</t>
  </si>
  <si>
    <t xml:space="preserve">● ZSA 315/900 </t>
  </si>
  <si>
    <t>● ZSS 400*200</t>
  </si>
  <si>
    <t>● ZSS 500*250</t>
  </si>
  <si>
    <t>● ZSS 500*300</t>
  </si>
  <si>
    <t>● ZSS 600*300</t>
  </si>
  <si>
    <t>● ZSS 600*350</t>
  </si>
  <si>
    <t>● ZSS 700*400</t>
  </si>
  <si>
    <t>● ZSS 800*500</t>
  </si>
  <si>
    <t>● ZSS 1000*500</t>
  </si>
  <si>
    <t>● ZSSK 400х200</t>
  </si>
  <si>
    <t>● ZSSK 500х250</t>
  </si>
  <si>
    <t>● ZSSK 500х300</t>
  </si>
  <si>
    <t>● ZSSK 600х350</t>
  </si>
  <si>
    <t>● ZSSK 700х400</t>
  </si>
  <si>
    <t>● ZSSK 800х500</t>
  </si>
  <si>
    <t>● ZSSK 1000х500</t>
  </si>
  <si>
    <t>● Ручной привод</t>
  </si>
  <si>
    <t>● ZFFA 355 (EU3)</t>
  </si>
  <si>
    <t>● ZFS 300*150</t>
  </si>
  <si>
    <t>● ZFS 400*200</t>
  </si>
  <si>
    <t>● ZFS 500*250</t>
  </si>
  <si>
    <t>● ZFS 500*300</t>
  </si>
  <si>
    <t>● ZFS 600*300</t>
  </si>
  <si>
    <t>● ZFS 600*350</t>
  </si>
  <si>
    <t>● ZFS 700*400</t>
  </si>
  <si>
    <t>● ZFS 800*500</t>
  </si>
  <si>
    <t>● ZFS 1000*500</t>
  </si>
  <si>
    <t>● ZFFS(EU3) 300*150</t>
  </si>
  <si>
    <t>● ZFFS(EU3) 400*200</t>
  </si>
  <si>
    <t>● ZFFS(EU3) 500*250</t>
  </si>
  <si>
    <t>● ZFFS(EU3) 500*300</t>
  </si>
  <si>
    <t>● ZFFS(EU3) 600*300</t>
  </si>
  <si>
    <t>● ZFFS(EU3) 600*350</t>
  </si>
  <si>
    <t>● ZFFS(EU3) 700*400</t>
  </si>
  <si>
    <t>● ZFFS(EU3) 800*500</t>
  </si>
  <si>
    <t>● ZFFS(EU3) 1000*500</t>
  </si>
  <si>
    <t>● ZFFS(EU5) 300*150</t>
  </si>
  <si>
    <t>● ZFFS(EU5) 400*200</t>
  </si>
  <si>
    <t>● ZFFS(EU5) 500*250</t>
  </si>
  <si>
    <t>● ZFFS(EU5) 500*300</t>
  </si>
  <si>
    <t>● ZFFS(EU5) 600*300</t>
  </si>
  <si>
    <t>● ZFFS(EU5) 600*350</t>
  </si>
  <si>
    <t>● ZFFS(EU5) 700*400</t>
  </si>
  <si>
    <t>● ZFFS(EU5) 800*500</t>
  </si>
  <si>
    <t>● ZFFS(EU5) 1000*500</t>
  </si>
  <si>
    <t>● RSK 100</t>
  </si>
  <si>
    <t>● RSK 125</t>
  </si>
  <si>
    <t>● RSK 160</t>
  </si>
  <si>
    <t>● RSK 200</t>
  </si>
  <si>
    <t>● RSK 250</t>
  </si>
  <si>
    <t>● RSK 315</t>
  </si>
  <si>
    <t>● RSK 355</t>
  </si>
  <si>
    <t>● RSK 400</t>
  </si>
  <si>
    <t>● ZSK-R 100</t>
  </si>
  <si>
    <t>● ZSK-R 125</t>
  </si>
  <si>
    <t>● ZSK-R 160</t>
  </si>
  <si>
    <t xml:space="preserve">● ZSK-R 200 </t>
  </si>
  <si>
    <t>● ZSK-R 250</t>
  </si>
  <si>
    <t>● ZSK-R 315</t>
  </si>
  <si>
    <t>● ZFC 400*200</t>
  </si>
  <si>
    <t>● ZFC 500*250</t>
  </si>
  <si>
    <t>● ZFC 500*300</t>
  </si>
  <si>
    <t>● ZFC 600*300</t>
  </si>
  <si>
    <t>● ZFC 600*350</t>
  </si>
  <si>
    <t>● ZFC 700*400</t>
  </si>
  <si>
    <t>● ZFC 800*500</t>
  </si>
  <si>
    <t>● ZFC 1000*500</t>
  </si>
  <si>
    <t xml:space="preserve">● ALU 80 </t>
  </si>
  <si>
    <t>● ALU 100</t>
  </si>
  <si>
    <t>● ALU 125</t>
  </si>
  <si>
    <t>● ALU 160</t>
  </si>
  <si>
    <t>● ALU 200</t>
  </si>
  <si>
    <t xml:space="preserve">● ALU 250 </t>
  </si>
  <si>
    <t>● ALU 315</t>
  </si>
  <si>
    <t>● AGO 100</t>
  </si>
  <si>
    <t>● AGO 125</t>
  </si>
  <si>
    <t>● AGO 160</t>
  </si>
  <si>
    <t>● AGO 200</t>
  </si>
  <si>
    <t>● AGO 250</t>
  </si>
  <si>
    <t>● AGO 315</t>
  </si>
  <si>
    <t>● AGO 355</t>
  </si>
  <si>
    <t>● AGO 400</t>
  </si>
  <si>
    <t>● AGO 450</t>
  </si>
  <si>
    <t>● Потолочная решетка 4 CA 300*300</t>
  </si>
  <si>
    <t>● Потолочная решетка 4 CA 450*450</t>
  </si>
  <si>
    <t>● Потолочная решетка 4 CA 600*600</t>
  </si>
  <si>
    <t>● FGEB-AB-5 Позиционер</t>
  </si>
  <si>
    <t>● FGEB-EB-5 Позиционер</t>
  </si>
  <si>
    <t>● MTY-4 (Salda)</t>
  </si>
  <si>
    <t>● VLT Micro Drive FC 51 0,37 кВт (380 - 480, 3 фазы) 132F0017</t>
  </si>
  <si>
    <t>● VLT Micro Drive FC 51 0,75 кВт (380 - 480, 3 фазы) 132F0018</t>
  </si>
  <si>
    <t>● VLT Micro Drive FC 51 1,5 кВт (380 - 480, 3 фазы) 132F0020</t>
  </si>
  <si>
    <t>● VLT Micro Drive FC 51 2,2 кВт (380 - 480, 3 фазы) 132F0022</t>
  </si>
  <si>
    <t>● VLT Micro Drive FC 51 3 кВт (380 - 480, 3 фазы) 132F0024</t>
  </si>
  <si>
    <t>● VLT Micro Drive FC 51 4 кВт (380 - 480, 3 фазы) 132F0026</t>
  </si>
  <si>
    <t>● VLT Micro Drive FC 51 5,5 кВт (380 - 480, 3 фазы) 132F0028</t>
  </si>
  <si>
    <t>● VLT Micro Drive FC 51 7,5 кВт (380 - 480, 3 фазы) 132F0030</t>
  </si>
  <si>
    <t>● VLT Панель с потенциометром IP21, 132B0101</t>
  </si>
  <si>
    <t>● ZMP 40-1,0</t>
  </si>
  <si>
    <t>● ZMP 40-2,5</t>
  </si>
  <si>
    <t>● ZMP 40-4,0</t>
  </si>
  <si>
    <t>● ZMP 60-4,0</t>
  </si>
  <si>
    <t>● ZMP 60-6,3</t>
  </si>
  <si>
    <t>● ZMP 80-6,3</t>
  </si>
  <si>
    <t>●VSV 560-4 L3</t>
  </si>
  <si>
    <t xml:space="preserve"> ZFFS(EU7) 300*150</t>
  </si>
  <si>
    <t xml:space="preserve"> ZFFS(EU7) 500*250</t>
  </si>
  <si>
    <t xml:space="preserve"> ZFFS(EU7) 500*300</t>
  </si>
  <si>
    <t xml:space="preserve"> ZFFS(EU7) 600*350</t>
  </si>
  <si>
    <t xml:space="preserve"> ZFFS(EU7) 700*400</t>
  </si>
  <si>
    <t xml:space="preserve"> ZFFS(EU7) 800*500</t>
  </si>
  <si>
    <t xml:space="preserve"> ZFFS(EU7) 1000*500</t>
  </si>
  <si>
    <t xml:space="preserve"> ZFFS(EU7) 600*300</t>
  </si>
  <si>
    <t xml:space="preserve"> ZFFS(EU7) 400*200</t>
  </si>
  <si>
    <t xml:space="preserve">UNIVERSE 6 </t>
  </si>
  <si>
    <t>UNIVERSE 6.1</t>
  </si>
  <si>
    <t xml:space="preserve">RIS 700 HE EKO 3.0   </t>
  </si>
  <si>
    <t xml:space="preserve">RIS 1200 HE EKO 3.0   </t>
  </si>
  <si>
    <t xml:space="preserve">RIS 3500 HEL EKO 3.0  </t>
  </si>
  <si>
    <t xml:space="preserve">RIS 1900 VER EKO 3.0  </t>
  </si>
  <si>
    <t xml:space="preserve">RIRS 350 PE EKO 3.0   </t>
  </si>
  <si>
    <t xml:space="preserve">RIRS 400 VER EKO 3.0  </t>
  </si>
  <si>
    <t xml:space="preserve">RIRS 700 VER EKO 3.0   </t>
  </si>
  <si>
    <t xml:space="preserve">RIRS 700 VEL EKO 3.0   </t>
  </si>
  <si>
    <t xml:space="preserve">RIRS 400 HE EKO 3.0 </t>
  </si>
  <si>
    <t xml:space="preserve">RIRS 2500 HE EKO 3.0  </t>
  </si>
  <si>
    <t xml:space="preserve">RIRS 3500 HE EKO 3.0  </t>
  </si>
  <si>
    <t>Крышные короба для монтажа на плоской кровле KS-K</t>
  </si>
  <si>
    <t>Крышные короба c шумоглушителем для монтажа на плоской кровле KSP-K</t>
  </si>
  <si>
    <t xml:space="preserve">● ZSK 100     </t>
  </si>
  <si>
    <t xml:space="preserve">● ZSK 125     </t>
  </si>
  <si>
    <t xml:space="preserve">● ZSK 160     </t>
  </si>
  <si>
    <t xml:space="preserve">● ZSK 200     </t>
  </si>
  <si>
    <t xml:space="preserve">● ZSK 250     </t>
  </si>
  <si>
    <t xml:space="preserve">● ZSK 315     </t>
  </si>
  <si>
    <t xml:space="preserve">● ZSK 355     </t>
  </si>
  <si>
    <t xml:space="preserve">● ZSK 400     </t>
  </si>
  <si>
    <t xml:space="preserve">ZMC 450 </t>
  </si>
  <si>
    <t xml:space="preserve">ZMC 500 </t>
  </si>
  <si>
    <t xml:space="preserve">ZMC 630 </t>
  </si>
  <si>
    <t>AKU 125 D</t>
  </si>
  <si>
    <t>● AKU 125 M</t>
  </si>
  <si>
    <t>● AKU 160 M</t>
  </si>
  <si>
    <t>● AKU 200 M</t>
  </si>
  <si>
    <t>ZSA 400/600</t>
  </si>
  <si>
    <t>ZSS 300*150</t>
  </si>
  <si>
    <t xml:space="preserve">EKA 100-0,3-1f </t>
  </si>
  <si>
    <t xml:space="preserve">EKA 125-1,2-1f </t>
  </si>
  <si>
    <t xml:space="preserve">EKA 160-1,2-1f </t>
  </si>
  <si>
    <t>EKA 160-3,0-2f</t>
  </si>
  <si>
    <t xml:space="preserve">EKA 200-2,4-1f </t>
  </si>
  <si>
    <t xml:space="preserve">EKA 200-5,0-2f </t>
  </si>
  <si>
    <t xml:space="preserve">EKA 200-6,0-3f </t>
  </si>
  <si>
    <t xml:space="preserve">EKA 250-3,0-1f </t>
  </si>
  <si>
    <t xml:space="preserve">EKA 250-6,0-3f </t>
  </si>
  <si>
    <t xml:space="preserve">EKA 315-3,0-1f </t>
  </si>
  <si>
    <t>EKA 315-6,0-3f</t>
  </si>
  <si>
    <t>● ZEA 100-0,6</t>
  </si>
  <si>
    <t>● ZEA 125-1,8</t>
  </si>
  <si>
    <t>● ZEA 160-2,4</t>
  </si>
  <si>
    <t>● ZEA 160-3/1</t>
  </si>
  <si>
    <t xml:space="preserve">● ZEA 160-5/2 </t>
  </si>
  <si>
    <t>● ZEA 200-3/1</t>
  </si>
  <si>
    <t>● ZEA 200-6/2</t>
  </si>
  <si>
    <t>● ZEA 250-6/2</t>
  </si>
  <si>
    <t>● ZEA 250-9/3</t>
  </si>
  <si>
    <t>● ZEA 250-12/3</t>
  </si>
  <si>
    <t>● ZEA 315-6/2</t>
  </si>
  <si>
    <t>● ZEA 315-9/3</t>
  </si>
  <si>
    <t>● ZEA 315-12/3</t>
  </si>
  <si>
    <t>● ZWS 500x250-3</t>
  </si>
  <si>
    <t>● ZWS 500x300-3</t>
  </si>
  <si>
    <t>● ZWS 600x300-2</t>
  </si>
  <si>
    <t>● ZWS 600x300-3</t>
  </si>
  <si>
    <t>Пластиковые приточно-вытяжные диффузоры DVK</t>
  </si>
  <si>
    <t>● AKU 125 EKO</t>
  </si>
  <si>
    <t>ZSr 400*200</t>
  </si>
  <si>
    <t>ZSr 500*250</t>
  </si>
  <si>
    <t>ZSr 500*300</t>
  </si>
  <si>
    <t>ZSr 600*300</t>
  </si>
  <si>
    <t>ZSr 600*350</t>
  </si>
  <si>
    <t>ZSr 700*400</t>
  </si>
  <si>
    <t>ZSr  800*500</t>
  </si>
  <si>
    <t>ZSr 1000*500</t>
  </si>
  <si>
    <t>● ZMC 400</t>
  </si>
  <si>
    <t>● ZMC 355</t>
  </si>
  <si>
    <t>● ZMC 315</t>
  </si>
  <si>
    <t>● ZMC 250</t>
  </si>
  <si>
    <t>● ZMC 200</t>
  </si>
  <si>
    <t>● ZMC 160</t>
  </si>
  <si>
    <t>● ZMC 125</t>
  </si>
  <si>
    <t>● ZMC 100</t>
  </si>
  <si>
    <t>AP 100</t>
  </si>
  <si>
    <t>AP 125</t>
  </si>
  <si>
    <t>AP 150</t>
  </si>
  <si>
    <t>AP 160</t>
  </si>
  <si>
    <t>AP 200</t>
  </si>
  <si>
    <t>AP 250</t>
  </si>
  <si>
    <t>AP 315</t>
  </si>
  <si>
    <t>AP 355</t>
  </si>
  <si>
    <t>AP 400</t>
  </si>
  <si>
    <t>AP 450</t>
  </si>
  <si>
    <t>AP 500</t>
  </si>
  <si>
    <t>AP 630</t>
  </si>
  <si>
    <t>AP 710</t>
  </si>
  <si>
    <t>AP 800</t>
  </si>
  <si>
    <t>VLT Micro Drive FC 51 18 кВт (380 - 480, 3 фазы) 132F0060</t>
  </si>
  <si>
    <t>VLT Micro Drive FC 51 15 кВт (380 - 480, 3 фазы) 132F0059</t>
  </si>
  <si>
    <t>VLT Micro Drive FC 51 11 кВт (380 - 480, 3 фазы) 132F0058</t>
  </si>
  <si>
    <t>VLT Micro Drive FC 51 0,75 кВт (200-240, 1 фаза) 132F0003</t>
  </si>
  <si>
    <t>ARC 121</t>
  </si>
  <si>
    <t>RIS 700 PE 1.2 EKO 3.0</t>
  </si>
  <si>
    <t>RIS 700 PE 3.0 EKO 3.0</t>
  </si>
  <si>
    <t>RIS 700 PE 4.5 EKO 3.0</t>
  </si>
  <si>
    <t>RIS 400 PE 0.9 EKO 3.0</t>
  </si>
  <si>
    <t>RIS 400 PE 1.6 EKO 3.0</t>
  </si>
  <si>
    <t>RIS 400 PE 3.0 EKO 3.0</t>
  </si>
  <si>
    <t>RIS 1200 PE 3.0 EKO 3.0</t>
  </si>
  <si>
    <t>RIS 1200 PE 6.0 EKO 3.0</t>
  </si>
  <si>
    <t>RIS 1200 PE 9.0 EKO 3.0</t>
  </si>
  <si>
    <t>RIS 1900 PE 3.0 EKO 3.0</t>
  </si>
  <si>
    <t>RIS 1900 PE 6.0 EKO 3.0</t>
  </si>
  <si>
    <t>RIS 1900 PE 12.0 EKO 3.0</t>
  </si>
  <si>
    <t>RIS 2500 PE 4.5 EKO 3.0</t>
  </si>
  <si>
    <t>RIS 2500 PE 9.0 EKO 3.0</t>
  </si>
  <si>
    <t>RIS 2500 PE 18.0 EKO 3.0</t>
  </si>
  <si>
    <t>RIS 2200 HE EKO 3.0</t>
  </si>
  <si>
    <t>Дата последнего изменения</t>
  </si>
  <si>
    <t xml:space="preserve"> VKSA 500-250-4 L3</t>
  </si>
  <si>
    <t xml:space="preserve"> VKSA 500-300-4 L1</t>
  </si>
  <si>
    <t xml:space="preserve"> VKSA 500-300-4 L3</t>
  </si>
  <si>
    <t xml:space="preserve"> VKSA 600-300-4 L1</t>
  </si>
  <si>
    <t xml:space="preserve"> VKSA 600-300-4 L3</t>
  </si>
  <si>
    <t xml:space="preserve"> VKSA 600-350-4 L1</t>
  </si>
  <si>
    <t xml:space="preserve"> VKSA 600-350-4 L3</t>
  </si>
  <si>
    <t xml:space="preserve"> VKSA 700-400-4 L3</t>
  </si>
  <si>
    <t xml:space="preserve"> VKSA 800-500-6 L3</t>
  </si>
  <si>
    <t xml:space="preserve">● VSA 190 L 3.0 </t>
  </si>
  <si>
    <t xml:space="preserve">● VSA 190 S 3.0 </t>
  </si>
  <si>
    <t xml:space="preserve">● VSA 220 S 3.0 </t>
  </si>
  <si>
    <t xml:space="preserve">● VSA 225 L 3.0 </t>
  </si>
  <si>
    <t xml:space="preserve">● VSA 250 L 3.0 </t>
  </si>
  <si>
    <t>VEKA INT 400-2,0 L1 EKO</t>
  </si>
  <si>
    <t>VEKA INT 700-9,0 L1 EKO</t>
  </si>
  <si>
    <t>● VEGA 350 E</t>
  </si>
  <si>
    <t>● VEGA 700 E</t>
  </si>
  <si>
    <t>● VEGA 1100 E</t>
  </si>
  <si>
    <t>● VEGA 1100 W</t>
  </si>
  <si>
    <t xml:space="preserve">EKA 100-0,6-1f </t>
  </si>
  <si>
    <t xml:space="preserve">EKA 125-1,8-1f </t>
  </si>
  <si>
    <t>EKA 160-2,4-1f</t>
  </si>
  <si>
    <t xml:space="preserve">EKA 160-3,0-1f </t>
  </si>
  <si>
    <t xml:space="preserve">EKA 160-5,0-2f </t>
  </si>
  <si>
    <t xml:space="preserve">EKA 200-3,0-1f </t>
  </si>
  <si>
    <t xml:space="preserve">EKA 200-6,0-2f </t>
  </si>
  <si>
    <t xml:space="preserve">EKA 250-6,0-2f </t>
  </si>
  <si>
    <t xml:space="preserve">EKA 250-9,0-3f </t>
  </si>
  <si>
    <t xml:space="preserve">EKA 315-6,0-2f </t>
  </si>
  <si>
    <t xml:space="preserve">EKA 315-9,0-3f </t>
  </si>
  <si>
    <t>Гибкие неизолированные воздуховоды ZF</t>
  </si>
  <si>
    <t>Гибкие воздуховоды Zilon</t>
  </si>
  <si>
    <t xml:space="preserve">Вентиляционные установки SALDA </t>
  </si>
  <si>
    <t xml:space="preserve">Вентиляционные установки ZILON </t>
  </si>
  <si>
    <t xml:space="preserve">VSA 250 EKO   </t>
  </si>
  <si>
    <t>Прямоугольные канальные вентиляторы ZFP</t>
  </si>
  <si>
    <t>ZKAM 125</t>
  </si>
  <si>
    <t>ZKAM 160</t>
  </si>
  <si>
    <t>ZKAM 200</t>
  </si>
  <si>
    <t>ZKAM 250</t>
  </si>
  <si>
    <t>ZKAM 315</t>
  </si>
  <si>
    <t>ZKAM 400</t>
  </si>
  <si>
    <t>Круглые шумоизолированные вентиляторы ZKAM</t>
  </si>
  <si>
    <t>ZKSA 400х200-4L1</t>
  </si>
  <si>
    <t>ZKSA 400х200-4L3</t>
  </si>
  <si>
    <t>ZKSA 500х250-4L1</t>
  </si>
  <si>
    <t xml:space="preserve">ZKSA 500х300-4L1 </t>
  </si>
  <si>
    <t xml:space="preserve">ZKSA 600х300-4L1 </t>
  </si>
  <si>
    <t xml:space="preserve">ZKSA 600х300-6L3 </t>
  </si>
  <si>
    <t>ZKSA 600x350-4L1</t>
  </si>
  <si>
    <t>ZKSA 700х400-6L3</t>
  </si>
  <si>
    <t>ZKSA 800х500-6L3</t>
  </si>
  <si>
    <t>ZKSA 1000х500-4L3</t>
  </si>
  <si>
    <t>Прямоугольные шумоизолированные вентиляторы ZKSA</t>
  </si>
  <si>
    <t>ZFR 3,1-4E</t>
  </si>
  <si>
    <t>ZFR 3,1-4D</t>
  </si>
  <si>
    <t>ZFR 3,5-4E</t>
  </si>
  <si>
    <t>ZFR 4-4E</t>
  </si>
  <si>
    <t>ZFR 4-4D</t>
  </si>
  <si>
    <t>ZFR 4,5-4E</t>
  </si>
  <si>
    <t>ZFR 4,5-4D</t>
  </si>
  <si>
    <t>ZFR 5-4D</t>
  </si>
  <si>
    <t>ZFR 5,6-4D</t>
  </si>
  <si>
    <t>ZFR 6,3-4D</t>
  </si>
  <si>
    <t xml:space="preserve">Крышные вентиляторы ZFR </t>
  </si>
  <si>
    <t>● DVS E 100</t>
  </si>
  <si>
    <t>● DVS E 125</t>
  </si>
  <si>
    <t>● DVS E 160</t>
  </si>
  <si>
    <t>● DVS E 200</t>
  </si>
  <si>
    <t>● DVS E-P 100</t>
  </si>
  <si>
    <t>● DVS E-P 125</t>
  </si>
  <si>
    <t>● DVS E-P 160</t>
  </si>
  <si>
    <t>● DVS E-P 200</t>
  </si>
  <si>
    <t>SKM 450</t>
  </si>
  <si>
    <t>SKM 500</t>
  </si>
  <si>
    <t>ZES 500х250-12</t>
  </si>
  <si>
    <t>ZES 700х400-45</t>
  </si>
  <si>
    <t>ZES 700х400-60</t>
  </si>
  <si>
    <t>ZES 700х400-90</t>
  </si>
  <si>
    <t>ZES 800х500-45</t>
  </si>
  <si>
    <t>ZES 800х500-60</t>
  </si>
  <si>
    <t>ZES 800х500-75</t>
  </si>
  <si>
    <t>ZES 800х500-90</t>
  </si>
  <si>
    <t>ZES 1000х500-45</t>
  </si>
  <si>
    <t>ZES 1000х500-60</t>
  </si>
  <si>
    <t>ZES 1000х500-75</t>
  </si>
  <si>
    <t>● ZES 400х200-12</t>
  </si>
  <si>
    <t>● ZES 500х250-15</t>
  </si>
  <si>
    <t>● ZES 500х250-22,5</t>
  </si>
  <si>
    <t>● ZES 500х300-12</t>
  </si>
  <si>
    <t>● ZES 500х300-15</t>
  </si>
  <si>
    <t>● ZES 500х300-22,5</t>
  </si>
  <si>
    <t>● ZES 600х300-15</t>
  </si>
  <si>
    <t>● ZES 600х300-30</t>
  </si>
  <si>
    <t>● ZES 600х350-30</t>
  </si>
  <si>
    <t>● ZES 700х400-30</t>
  </si>
  <si>
    <t>● ZWS-R 400*200/3</t>
  </si>
  <si>
    <t>● ZWS-R 500*250/3</t>
  </si>
  <si>
    <t>● ZWS-R 500*300/3</t>
  </si>
  <si>
    <t>● ZWS-R 600*300/3</t>
  </si>
  <si>
    <t>● ZWS-R 600*350/3</t>
  </si>
  <si>
    <t>● ZWS-R 700*400/3</t>
  </si>
  <si>
    <t>● ZWS-R 800*500/3</t>
  </si>
  <si>
    <t>● ZWS-R 1000*500/3</t>
  </si>
  <si>
    <t xml:space="preserve">● ZRP 500x300 </t>
  </si>
  <si>
    <t xml:space="preserve">● ZRP 600x300 </t>
  </si>
  <si>
    <t xml:space="preserve">● ZRP 600x350 </t>
  </si>
  <si>
    <t xml:space="preserve">● ZRP 700x400 </t>
  </si>
  <si>
    <t>ZSA 400/900</t>
  </si>
  <si>
    <t>ZSA 500/600</t>
  </si>
  <si>
    <t>ZSA 500/900</t>
  </si>
  <si>
    <t>SKM 100</t>
  </si>
  <si>
    <t>SKM 125</t>
  </si>
  <si>
    <t>SKM 160</t>
  </si>
  <si>
    <t>SKM 200</t>
  </si>
  <si>
    <t>SKM 250</t>
  </si>
  <si>
    <t>SKM 315</t>
  </si>
  <si>
    <t>SKM 355</t>
  </si>
  <si>
    <t>SKM 400</t>
  </si>
  <si>
    <t>DVK-S 100</t>
  </si>
  <si>
    <t>DVK-S 125</t>
  </si>
  <si>
    <t>DVK-S 160</t>
  </si>
  <si>
    <t>DVK-S 200</t>
  </si>
  <si>
    <t xml:space="preserve">SKG-A 100     </t>
  </si>
  <si>
    <t xml:space="preserve">SKG-A 125     </t>
  </si>
  <si>
    <t xml:space="preserve">SKG-A 160     </t>
  </si>
  <si>
    <t xml:space="preserve">SKG-A 200     </t>
  </si>
  <si>
    <t xml:space="preserve">SKG-A 250     </t>
  </si>
  <si>
    <t xml:space="preserve">SKG-A 315     </t>
  </si>
  <si>
    <t xml:space="preserve">SKG-A 355     </t>
  </si>
  <si>
    <t xml:space="preserve">SKG-A 400     </t>
  </si>
  <si>
    <t>Электроприводы</t>
  </si>
  <si>
    <t>Smarty 2 R VER</t>
  </si>
  <si>
    <t>Smarty 2 R VEL</t>
  </si>
  <si>
    <t>Smarty 3X V 1.1</t>
  </si>
  <si>
    <t>Smarty 2X P 1.1</t>
  </si>
  <si>
    <t>Smarty 2X P 1.2</t>
  </si>
  <si>
    <t>Smarty 3X P 1.1</t>
  </si>
  <si>
    <t>Smarty 3X P 1.2</t>
  </si>
  <si>
    <t>● ZMP 40-1.6</t>
  </si>
  <si>
    <t xml:space="preserve"> VKSA 500-250-4 L1</t>
  </si>
  <si>
    <t xml:space="preserve"> VKSA 400-200-4 L1</t>
  </si>
  <si>
    <t xml:space="preserve"> VKSA 400-200-4 L3</t>
  </si>
  <si>
    <t>Smarty 2 R VEL plus</t>
  </si>
  <si>
    <t>Smarty 2 R VER plus</t>
  </si>
  <si>
    <t>RIS 2200 VER EKO 3.0</t>
  </si>
  <si>
    <t>ZFO 100 p</t>
  </si>
  <si>
    <t>ZFO 125 p</t>
  </si>
  <si>
    <t>ZFO 160 p</t>
  </si>
  <si>
    <t>ZFO 200 p</t>
  </si>
  <si>
    <t>ZFO 250 p</t>
  </si>
  <si>
    <t>ZFO 315 p</t>
  </si>
  <si>
    <t>ZFR 2,25-2E</t>
  </si>
  <si>
    <t>ZFR 2,5-2E</t>
  </si>
  <si>
    <t>ZFR 2,8-2E</t>
  </si>
  <si>
    <t>ZFR 3,5-4D</t>
  </si>
  <si>
    <t>● ZSSK 600х300</t>
  </si>
  <si>
    <t>Smarty 2X V 1.1</t>
  </si>
  <si>
    <t>Smarty 2X V 1.2</t>
  </si>
  <si>
    <t>Smarty 3X V 1.2</t>
  </si>
  <si>
    <t>Вентиляторы для квадратных каналов в изолированном корпусе с ЕС-электродвигателями KUB EKO</t>
  </si>
  <si>
    <t>KUB 50-355 EKO</t>
  </si>
  <si>
    <t>KUB 67-400 EKO</t>
  </si>
  <si>
    <t>KUB 67-500 EKO</t>
  </si>
  <si>
    <t>KUB 80-500 EKO</t>
  </si>
  <si>
    <t>KUB 80-560 EKO</t>
  </si>
  <si>
    <t>KUB 80-630 EKO</t>
  </si>
  <si>
    <t>KUB 100-630 EKO</t>
  </si>
  <si>
    <t>RSK 100</t>
  </si>
  <si>
    <t>RSK 125</t>
  </si>
  <si>
    <t>RSK 160</t>
  </si>
  <si>
    <t>RSK 200</t>
  </si>
  <si>
    <t>RSK 250</t>
  </si>
  <si>
    <t>RSK 315</t>
  </si>
  <si>
    <t>RSK 355</t>
  </si>
  <si>
    <t>RSK 400</t>
  </si>
  <si>
    <t>● 225-SPADPT адаптер для 3-х ходовых вентилей VRG 131</t>
  </si>
  <si>
    <t>Стальные вытяжные диффузоры DVS E</t>
  </si>
  <si>
    <t>Стальные приточные диффузоры DVS E-P</t>
  </si>
  <si>
    <t>ZRS 3,5-4</t>
  </si>
  <si>
    <t>ZRS 4,5-5</t>
  </si>
  <si>
    <t>ZRS 5,6-6,3</t>
  </si>
  <si>
    <t>ZRS 7,1</t>
  </si>
  <si>
    <t>ZRSI 3,5-4</t>
  </si>
  <si>
    <t>ZRSI 4,5-5</t>
  </si>
  <si>
    <t>ZRSI 5,6-6,3</t>
  </si>
  <si>
    <t>ZRSI 7,1</t>
  </si>
  <si>
    <t>Опциональные датчики для RCS</t>
  </si>
  <si>
    <t xml:space="preserve">VSA 220 M 3.0 </t>
  </si>
  <si>
    <t>Mute 100x600</t>
  </si>
  <si>
    <t>Mute 125x600</t>
  </si>
  <si>
    <t>Mute 125x900</t>
  </si>
  <si>
    <t>Mute 160x600</t>
  </si>
  <si>
    <t>Mute 160x900</t>
  </si>
  <si>
    <t>Mute 200x600</t>
  </si>
  <si>
    <t>Mute 200x900</t>
  </si>
  <si>
    <t>Mute 250x600</t>
  </si>
  <si>
    <t>Mute 250x900</t>
  </si>
  <si>
    <t>Mute 315x600</t>
  </si>
  <si>
    <t>Mute 315x900</t>
  </si>
  <si>
    <t>ZMP H Kv 4 25-40</t>
  </si>
  <si>
    <t xml:space="preserve"> </t>
  </si>
  <si>
    <t xml:space="preserve">ZSK 500     </t>
  </si>
  <si>
    <r>
      <t xml:space="preserve">Алюминиевые настенные инерционные решетки GA </t>
    </r>
    <r>
      <rPr>
        <b/>
        <i/>
        <sz val="12"/>
        <color rgb="FFFF0000"/>
        <rFont val="Calibri"/>
        <family val="2"/>
        <charset val="204"/>
        <scheme val="minor"/>
      </rPr>
      <t>(ВЫВОДЯТСЯ ИЗ АССОРТИМЕНТА - УЗНАВАЙТЕ НАЛИЧИЕ У ВАШЕГО МЕНЕДЖЕРА)</t>
    </r>
  </si>
  <si>
    <t>Smarty 4X V 1.1</t>
  </si>
  <si>
    <t>Smarty 4X V 1.2</t>
  </si>
  <si>
    <t>Smarty 4X P 1.1</t>
  </si>
  <si>
    <t>Smarty 4X P 1.2</t>
  </si>
  <si>
    <t>ZFO 355/1 E</t>
  </si>
  <si>
    <t>ZFO 400/1 E</t>
  </si>
  <si>
    <t>ZFR 7,1 AD</t>
  </si>
  <si>
    <t>Макс. давление, Па</t>
  </si>
  <si>
    <t>Потребляемая мощность, кВт</t>
  </si>
  <si>
    <t>Номинальный ток, А</t>
  </si>
  <si>
    <t>Температура перемещаемого воздуха, °С</t>
  </si>
  <si>
    <t>-20…+70</t>
  </si>
  <si>
    <t>-20…+60</t>
  </si>
  <si>
    <t>-20…+75</t>
  </si>
  <si>
    <t>-20…+45</t>
  </si>
  <si>
    <r>
      <t>Расход воздуха макс., м³</t>
    </r>
    <r>
      <rPr>
        <sz val="8.1"/>
        <color theme="1"/>
        <rFont val="Calibri"/>
        <family val="2"/>
        <charset val="204"/>
        <scheme val="minor"/>
      </rPr>
      <t>/ч</t>
    </r>
  </si>
  <si>
    <t>ZFO 400/3 E</t>
  </si>
  <si>
    <t>Напряжение питания, В (50 Гц)</t>
  </si>
  <si>
    <t>-25…+50</t>
  </si>
  <si>
    <t>-25…+55</t>
  </si>
  <si>
    <t>-25…+70</t>
  </si>
  <si>
    <t>-25…+40</t>
  </si>
  <si>
    <t>0…+40</t>
  </si>
  <si>
    <t>-20…+40</t>
  </si>
  <si>
    <t>230/1</t>
  </si>
  <si>
    <t>400/3</t>
  </si>
  <si>
    <t>-20…+50</t>
  </si>
  <si>
    <t>-25…+65</t>
  </si>
  <si>
    <t>-20…+65</t>
  </si>
  <si>
    <t>-20…+55</t>
  </si>
  <si>
    <t>● Модели, поддерживаемые на складе в Москве</t>
  </si>
  <si>
    <t>● ZFP 40-20-4E</t>
  </si>
  <si>
    <t>● ZFP 40-20-4D</t>
  </si>
  <si>
    <t>● ZFP 50-25-4E</t>
  </si>
  <si>
    <t>● ZFP 50-25-4D</t>
  </si>
  <si>
    <t>● ZFP 50-30-4E</t>
  </si>
  <si>
    <t>● ZFP 50-30-4D</t>
  </si>
  <si>
    <t>● ZFP 60-30-4E</t>
  </si>
  <si>
    <t>● ZFP 60-30-4D</t>
  </si>
  <si>
    <t>● ZFP 60-35-4D</t>
  </si>
  <si>
    <t>● ZFP 70-40-4D</t>
  </si>
  <si>
    <t>● ZFP 80-50-4D</t>
  </si>
  <si>
    <t>● ZFP 100-50-6D</t>
  </si>
  <si>
    <t>● ZFOKr 100</t>
  </si>
  <si>
    <t>● ZFOKr 160</t>
  </si>
  <si>
    <t>● ZFO 100 E</t>
  </si>
  <si>
    <t>● ZFO 125 E</t>
  </si>
  <si>
    <t>● ZFO 160 E</t>
  </si>
  <si>
    <t>● ZFO 200 E</t>
  </si>
  <si>
    <t>● ZFO 250 E</t>
  </si>
  <si>
    <t>● ZFO 315 E</t>
  </si>
  <si>
    <t>VSV 311-4L1 EKO</t>
  </si>
  <si>
    <t>VSV 355-4L1 EKO</t>
  </si>
  <si>
    <t>VSV 400-4L1 EKO</t>
  </si>
  <si>
    <t>VSV 450-4L3 EKO</t>
  </si>
  <si>
    <t>VSVI 630 L3 EKO</t>
  </si>
  <si>
    <t>VSVI 560 L3 EKO</t>
  </si>
  <si>
    <t>VSVI 500 L3 EKO</t>
  </si>
  <si>
    <t>VSVI 450 L3 EKO</t>
  </si>
  <si>
    <t>VSVI 400 L1 EKO</t>
  </si>
  <si>
    <t>VSVI 355 L1 EKO</t>
  </si>
  <si>
    <t>VSVI 311 L1 EKO</t>
  </si>
  <si>
    <t>VSV 630-4L3 EKO</t>
  </si>
  <si>
    <t>VSV 560-4L3 EKO</t>
  </si>
  <si>
    <t>VSV 500-4L3 EKO</t>
  </si>
  <si>
    <t>● VKAP 100 MD 3.0</t>
  </si>
  <si>
    <t>● VKAP 100 LD 3.0</t>
  </si>
  <si>
    <t>● VKAP 125 MD 3.0</t>
  </si>
  <si>
    <t>● VKAP 125 LD 3.0</t>
  </si>
  <si>
    <t>● VKAP 160 MD 3.0</t>
  </si>
  <si>
    <t>● VKAP 160 LD 3.0</t>
  </si>
  <si>
    <t>● VKAP 200 MD 3.0</t>
  </si>
  <si>
    <t>● VKAP 200 LD 3.0</t>
  </si>
  <si>
    <t>Розничная цена</t>
  </si>
  <si>
    <t>РИЦ</t>
  </si>
  <si>
    <t>Круглые канальные вентиляторы VKAP 3.0</t>
  </si>
  <si>
    <t>-40…+55</t>
  </si>
  <si>
    <t>Уровень звукового давления*, дБ(А)</t>
  </si>
  <si>
    <t>*к окружению на расстоянии 1 м</t>
  </si>
  <si>
    <t>● VKAP 250 MD 3.0</t>
  </si>
  <si>
    <t>● VKAP 250 LD 3.0</t>
  </si>
  <si>
    <t>● VKAP 315 MD 3.0</t>
  </si>
  <si>
    <t>● VKAP 315 LD 3.0</t>
  </si>
  <si>
    <t>-20…+30</t>
  </si>
  <si>
    <t>-40…+120</t>
  </si>
  <si>
    <t>-40…+75</t>
  </si>
  <si>
    <t>-40…+85</t>
  </si>
  <si>
    <t>-40…+70</t>
  </si>
  <si>
    <t>-25…+60</t>
  </si>
  <si>
    <t>- АС-двигатель с внешним ротором</t>
  </si>
  <si>
    <t>- Кронштейн для монтажа в комплекте</t>
  </si>
  <si>
    <t>- Герметичная конструкция корпуса из оцинкованной стали</t>
  </si>
  <si>
    <t>- Встроенная термозащита двигателя с автоматическим перезапуском</t>
  </si>
  <si>
    <t>- Низкое энергопотребление</t>
  </si>
  <si>
    <t>Круглые канальные вентиляторы серии VKAP оснащены рабочими колесами с назад загнутыми лопатками и двигателями с внешним ротором, что обеспечивает высокую эффективность работы при низком энергопотреблении. Корпус выполнен из оцинкованной стали методом прессовки.</t>
  </si>
  <si>
    <t>Прямоугольные канальные вентиляторы серии VKS оснащены рабочими колесами с вперед загнутыми лопатками и двигателями с внешним ротором, что обеспечивает высокую эффективность работы при низком энергопотреблении. Корпус выполнен из оцинкованной стали.</t>
  </si>
  <si>
    <t>- Рабочее колесо с вперед загнутыми лопатками</t>
  </si>
  <si>
    <t>- Корпус с тепло- и звукоизоляцией 50-мм минеральной ватой</t>
  </si>
  <si>
    <t>Корпус прямоугольных канальных вентиляторов серии VKSA оснащен тепло- и звукоизоляцией из 50-мм минеральной ваты. Рабочие колеса с вперед загнутыми лопатками, двигателями с внешним ротором, что обеспечивает высокую эффективность работы при низком энергопотреблении.</t>
  </si>
  <si>
    <t>- Встроенные термоконтакты для подключения внешней термозащиты</t>
  </si>
  <si>
    <t>- Рабочее колесо с назад загнутыми лопатками</t>
  </si>
  <si>
    <t>Вентиляторы AKU имеют специальную конструкцию корпуса с изоляцией 50-мм минеральной ватой, что позволяет применять их на объектах с высокими требованиями к уровню шума. Все модели оснащены рабочими колесами с вперед загнутыми лопатками.</t>
  </si>
  <si>
    <t>- ЕС-двигатель с внешним ротором</t>
  </si>
  <si>
    <t>- Энергосбережение до 30% в сравнении с моделями с АС-двигателями</t>
  </si>
  <si>
    <t>- Удобная сервисная крышка на петлях</t>
  </si>
  <si>
    <t>Вентиляторы AKU EKO оснащены EC-двигателями с внешним ротором и имеют специальную конструкцию корпуса с изоляцией 50-мм минеральной ватой. Изменение скорости вентилятора - при помощи внешнего сигнала 0-10 B или потенциометра.</t>
  </si>
  <si>
    <t>- Универсальный монтаж вентилятора</t>
  </si>
  <si>
    <t>- Корпус с тепло- и звукоизоляцией 25-мм минеральной ватой</t>
  </si>
  <si>
    <t>Канальные вентиляторы KUB EKO оснащены ЕС-двигателями с внешним ротором. Шумоизолированный корпус с толщиной  25 мм (наполнитель - минеральная вата) обеспечивает низкий уровень шума. Вентиляторы KUB EKO допускается монтировать как горизонтально, так и вертикально.</t>
  </si>
  <si>
    <t>Высокотемпературные канальные вентиляторы серии KUB T120 предназначены для удаления воздуха с парами масла и влаги и температурой до 120°C. Являются идеальным решением для создания вытяжной системы в производственных цехах, кухнях и др.</t>
  </si>
  <si>
    <t>- Корпус с тепло- и звукоизоляцией 30-мм минеральной ватой</t>
  </si>
  <si>
    <t>- Асинхронный АС-двигатель - вне потока воздуха</t>
  </si>
  <si>
    <t>- Колесо с вперед (до 280) или назад (от 315) загнутыми лопатками</t>
  </si>
  <si>
    <t>Высокотемпературные канальные вентиляторы серии KF T120 предназначены для удаления воздуха с парами масла и влаги и температурой до 120°C. Являются идеальным решением для создания вытяжной системы в производственных цехах, кухнях и др.</t>
  </si>
  <si>
    <t>Крышные вентиляторы с вертикальным выбросом воздуха VSV предназначены для удаления воздуха из помещений различного назначения. Крыльчатка закрыта сетчатой решёткой, защищающей её от попадающих извне посторонних предметов, способных повредить крыльчатку.</t>
  </si>
  <si>
    <t>Крышные вентиляторы с вертикальным выбросом воздуха VSVI имеют специальную конструкцию корпуса с изоляцией 50-мм минеральной ватой, для проектов с высокими требованиями к уровню шума. Крыльчатка закрыта защитной решёткой.</t>
  </si>
  <si>
    <t>Крышные вентиляторы с вертикальным выбросом воздуха VSV EKO оснащены EC-двигателями с внешним ротором и предназначены для удаления воздуха из помещений различного назначения. Крыльчатка закрыта защитной решёткой.</t>
  </si>
  <si>
    <t>Крышные вентиляторы с вертикальным выбросом воздуха VSVI EKO имеют ЕС-двигатели и специальную конструкцию корпуса с изоляцией 50-мм минеральной ватой, для проектов с высокими требованиями к уровню шума. Крыльчатка закрыта защитной решёткой.</t>
  </si>
  <si>
    <t>Крышные вентиляторы VSA 3.0 с горизонтальным выбросом воздуха предназначены для установки на плоских, односкатных, двухскатных, арочных и шедовых крышах.</t>
  </si>
  <si>
    <t>Крышные вентиляторы с горизонтальным выбросом воздуха VSA 3.0</t>
  </si>
  <si>
    <t>- Корпус из стали с порошковой окраской</t>
  </si>
  <si>
    <t>Крышные вентиляторы с горизонтальным выбросом воздуха VSA EKO оснащены EC-двигателями с внешним ротором и предназначены для установки на плоских, односкатных, двухскатных, арочных и шедовых крышах. Изменение скорости - внешним сигналом 0-10V.</t>
  </si>
  <si>
    <t>Дополнительная скидка</t>
  </si>
  <si>
    <t>Круглые канальные вентиляторы серии ZFO p применяются для перемещения воздуха в круглых каналах систем приточной и вытяжной вентиляции. Вентиляторы оснащены рабочими колесами с назад загнутыми лопатками и двигателем с внешним ротором.</t>
  </si>
  <si>
    <t>- Корпус из композитного полимера</t>
  </si>
  <si>
    <t>- Не требуют дополнительного обслуживания</t>
  </si>
  <si>
    <t>Круглые канальные вентиляторы ZFO p</t>
  </si>
  <si>
    <t>- АС-двигатель с внешним ротором EBMpapst (Германия)</t>
  </si>
  <si>
    <t>Круглые канальные вентиляторы серии ZFO E применяются для перемещения воздуха в круглых каналах систем приточной и вытяжной вентиляции. Вентиляторы оснащены рабочими колесами с назад загнутыми лопатками и двигателем с внешним ротором EBMpapst (Германия).</t>
  </si>
  <si>
    <t xml:space="preserve">Круглые канальные вентиляторы ZFO E </t>
  </si>
  <si>
    <t>- Компактная конструкция вентилятора (высота всего 123/190 мм)</t>
  </si>
  <si>
    <t>Компактные канальные вентиляторы для круглого канала серии ZFOKr применяются для перемещения воздуха в круглых каналах систем приточной и вытяжной вентиляции. Вентиляторы оснащены рабочими колесами с вперед загнутыми лопатками и двигателем с внешним ротором</t>
  </si>
  <si>
    <t>Прямоугольные канальные вентиляторы ZFX</t>
  </si>
  <si>
    <t>- Высокий напорные характеристики до 1850 Па</t>
  </si>
  <si>
    <t>- Вентилятор с назад загнутыми лопатками и высоким КПД</t>
  </si>
  <si>
    <t>- Быстросъемный сервисный люк</t>
  </si>
  <si>
    <t>Прямоугольные канальные вентиляторы серии ZFX применяются для перемещения воздуха в прямоугольных каналах систем приточной и вытяжной вентиляции. Вентиляторы оснащены колесами с назад загнутыми лопатками и асинхронным трехфазным двигателем.</t>
  </si>
  <si>
    <t>Прямоугольные канальные вентиляторы серии ZFP применяются для перемещения воздуха в прямоугольных каналах систем приточной и вытяжной вентиляции. Вентиляторы оснащены рабочими колесами с вперед загнутыми лопатками и двигателем с внешнем ротором.</t>
  </si>
  <si>
    <t>- АС-двигатель с внешним ротором Ziehl-Abegg (Германия)</t>
  </si>
  <si>
    <t>Звукоизолированные канальные вентиляторы серии ZKAM применяются для перемещения воздуха в прямоугольных каналах систем приточной и вытяжной вентиляции. Вентиляторы оснащены рабочими колесами с вперед загнутыми лопатками и двигателем с внешнем ротором.</t>
  </si>
  <si>
    <t>Звукоизолированные вентиляторы ZKSA применяются для перемещения воздуха в прямоугольных каналах систем приточной и вытяжной вентиляции. Вентиляторы оснащены рабочими колесами с вперед загнутыми лопатками и двигателем с внешнем ротором.</t>
  </si>
  <si>
    <t>Крышные вентиляторы ZFR с вертикальным выбросом воздуха предназначены для перемещения воздуха в стационарных системах вытяжной вентиляции. Устанавливаются на кровле и применяются для работы без сети или с короткой сетью воздуховодов.</t>
  </si>
  <si>
    <t>EKS NV 50x25x37/3 PH</t>
  </si>
  <si>
    <t>EKS NV 50x25x37/5 PH</t>
  </si>
  <si>
    <t>EKS NV 60x35x37/3 PH</t>
  </si>
  <si>
    <t>EKS NV 60x35x37/6 PH</t>
  </si>
  <si>
    <t>EKS NV 60x35x37/9 PH</t>
  </si>
  <si>
    <t>EKS NV 60x35x37/12 PH</t>
  </si>
  <si>
    <t>EKS NV 60x35x37/15 PH</t>
  </si>
  <si>
    <t>EKS NV 70x40x37/5 PH</t>
  </si>
  <si>
    <t>EKS NV 70x40x37/9 PH</t>
  </si>
  <si>
    <t>EKS NV 70x40x37/18 PH</t>
  </si>
  <si>
    <t>EKS NV 80x50x37/6 PH</t>
  </si>
  <si>
    <t>EKS NV 80x50x37/9 PH</t>
  </si>
  <si>
    <t>EKS NV 80x50x37/12 PH</t>
  </si>
  <si>
    <t>EKS NV 80x50x37/15 PH</t>
  </si>
  <si>
    <t>EKS NV 80x50x37/18 PH</t>
  </si>
  <si>
    <t>EKS NV 80x50x37/24 PH</t>
  </si>
  <si>
    <t>EKS NV 80x50x37/30 PH</t>
  </si>
  <si>
    <t>EKS NV 70x30x37/12 PH</t>
  </si>
  <si>
    <t>EKS NV 70x30x37/9 PH</t>
  </si>
  <si>
    <t>EKS NV 70x30x37/5 PH</t>
  </si>
  <si>
    <t>EKS NV 50x25x37/9 PH</t>
  </si>
  <si>
    <t xml:space="preserve">● ZRP 400x200 </t>
  </si>
  <si>
    <t xml:space="preserve">● ZRP 500x250 </t>
  </si>
  <si>
    <t xml:space="preserve">● ZRP 800x500 </t>
  </si>
  <si>
    <t xml:space="preserve">● ZRP 1000x500 </t>
  </si>
  <si>
    <t>ZWS-W 600*300/3</t>
  </si>
  <si>
    <t>ZILON Электрические нагреватели для круглых каналов ZEA</t>
  </si>
  <si>
    <r>
      <t>Минимальный расход воздуха, м³</t>
    </r>
    <r>
      <rPr>
        <sz val="8.1"/>
        <color theme="1"/>
        <rFont val="Calibri"/>
        <family val="2"/>
        <charset val="204"/>
        <scheme val="minor"/>
      </rPr>
      <t>/ч</t>
    </r>
  </si>
  <si>
    <r>
      <t>Номинальный расход воздуха, м³</t>
    </r>
    <r>
      <rPr>
        <sz val="8.1"/>
        <color theme="1"/>
        <rFont val="Calibri"/>
        <family val="2"/>
        <charset val="204"/>
        <scheme val="minor"/>
      </rPr>
      <t>/ч</t>
    </r>
  </si>
  <si>
    <r>
      <t xml:space="preserve">Повышение Т при номинальном расходе, </t>
    </r>
    <r>
      <rPr>
        <sz val="9"/>
        <color theme="1"/>
        <rFont val="Calibri"/>
        <family val="2"/>
        <charset val="204"/>
      </rPr>
      <t>°</t>
    </r>
    <r>
      <rPr>
        <sz val="9"/>
        <color theme="1"/>
        <rFont val="Calibri"/>
        <family val="2"/>
        <charset val="204"/>
        <scheme val="minor"/>
      </rPr>
      <t>С</t>
    </r>
  </si>
  <si>
    <t>400/2</t>
  </si>
  <si>
    <t>- Установка в горизонтальном и вертикальном положении</t>
  </si>
  <si>
    <t>- Двухступенчатая защита от перегрева</t>
  </si>
  <si>
    <t>- Корпус из оцинкованной стали</t>
  </si>
  <si>
    <t>- ТЭНы из нержавеющей стали AISI 304</t>
  </si>
  <si>
    <t>- Максимальная температура подогреваемого воздуха 50°C</t>
  </si>
  <si>
    <t>ZILON Электрические нагреватели для прямоугольных каналов ZES</t>
  </si>
  <si>
    <t>Электрические канальные нагреватели для круглого канала ZEA предназначены для подогрева чистого воздуха в вентиляционных системах. Корпус изготовлен из оцинкованной стали, поверхность которой устойчива к высоким температурам. Трубки ТЭНов изготовлены из нержавеющей стали AISI 304.</t>
  </si>
  <si>
    <t>Электрические канальные нагреватели для прямоугольного канала ZES предназначены для подогрева чистого воздуха в вентиляционных системах. Корпус изготовлен из оцинкованной стали, устойчивой к высоким температурам. Трубки ТЭНов изготовлены из нержавеющей стали AISI 304.</t>
  </si>
  <si>
    <t>● ZES 600x350-22,5</t>
  </si>
  <si>
    <t>ZES 700х400-22,5</t>
  </si>
  <si>
    <t>● ZES 600x350-15</t>
  </si>
  <si>
    <t>● ZES 600x300-22,5</t>
  </si>
  <si>
    <t>Ступени нагрева, кВт</t>
  </si>
  <si>
    <t>7,5+7,5</t>
  </si>
  <si>
    <t>15+7,5</t>
  </si>
  <si>
    <t>15+15+7,5+7,5</t>
  </si>
  <si>
    <t>15+15+15+7,5+7,5</t>
  </si>
  <si>
    <t>15+7,5+7,5</t>
  </si>
  <si>
    <t>15+15+15+15+7,5+7,5</t>
  </si>
  <si>
    <t>15+15+15+15+15+7,5+7,5</t>
  </si>
  <si>
    <t>ZILON Водяные нагреватели для круглых и квадратных каналов ZWA</t>
  </si>
  <si>
    <t>Гидравлическое сопротивление теплообменника, кПа</t>
  </si>
  <si>
    <t>Расход воды, м³/ч</t>
  </si>
  <si>
    <t>Тепловая мощность, кВт</t>
  </si>
  <si>
    <r>
      <t xml:space="preserve">Температура теплоносителя вход/выход, </t>
    </r>
    <r>
      <rPr>
        <sz val="9"/>
        <color theme="1"/>
        <rFont val="Calibri"/>
        <family val="2"/>
        <charset val="204"/>
      </rPr>
      <t>°С</t>
    </r>
  </si>
  <si>
    <t>90/70</t>
  </si>
  <si>
    <r>
      <t xml:space="preserve">Температура входящего воздуха, </t>
    </r>
    <r>
      <rPr>
        <sz val="9"/>
        <color theme="1"/>
        <rFont val="Calibri"/>
        <family val="2"/>
        <charset val="204"/>
      </rPr>
      <t>°С</t>
    </r>
  </si>
  <si>
    <r>
      <t xml:space="preserve">Температура воздуха после нагревателя, </t>
    </r>
    <r>
      <rPr>
        <sz val="9"/>
        <color theme="1"/>
        <rFont val="Calibri"/>
        <family val="2"/>
        <charset val="204"/>
      </rPr>
      <t>°С</t>
    </r>
  </si>
  <si>
    <t>- Применение шага оребрения 2,1 мм существенно увеличивает мощность</t>
  </si>
  <si>
    <t>- Медно-алюминиевый теплообменник</t>
  </si>
  <si>
    <t>- Максимальная температура воды 150°С</t>
  </si>
  <si>
    <t>- Максимально допустимое давление 16 бар</t>
  </si>
  <si>
    <t>- Различные адаптеры-переходы для удобства монтажа</t>
  </si>
  <si>
    <t>Водяные канальные нагреватели ZWA предназначены для подогрева воздуха в вентиляционных системах жилых, производственных и общественных помещений. Корпус изготовлен из оцинкованной стали. Нагреватель может быть установлен в круглый канал с помощью адаптеров (опция).</t>
  </si>
  <si>
    <r>
      <t xml:space="preserve">Адаптер-переход для подключения теплообменника ZWA 300x300-2 к каналу </t>
    </r>
    <r>
      <rPr>
        <sz val="11"/>
        <color theme="1"/>
        <rFont val="Calibri"/>
        <family val="2"/>
        <charset val="204"/>
      </rPr>
      <t>Ø200 мм</t>
    </r>
  </si>
  <si>
    <r>
      <t xml:space="preserve">Адаптер-переход для подключения теплообменника ZWA 300x300-2 к каналу </t>
    </r>
    <r>
      <rPr>
        <sz val="11"/>
        <color theme="1"/>
        <rFont val="Calibri"/>
        <family val="2"/>
        <charset val="204"/>
      </rPr>
      <t>Ø250 мм</t>
    </r>
  </si>
  <si>
    <r>
      <t xml:space="preserve">Адаптер-переход для подключения теплообменника ZWA 300x300-2 к каналу </t>
    </r>
    <r>
      <rPr>
        <sz val="11"/>
        <color theme="1"/>
        <rFont val="Calibri"/>
        <family val="2"/>
        <charset val="204"/>
      </rPr>
      <t>Ø315 мм</t>
    </r>
  </si>
  <si>
    <r>
      <t xml:space="preserve">Адаптер-переход для подключения теплообменника ZWA 150x150-2 к каналу </t>
    </r>
    <r>
      <rPr>
        <sz val="11"/>
        <color theme="1"/>
        <rFont val="Calibri"/>
        <family val="2"/>
        <charset val="204"/>
      </rPr>
      <t>Ø160 мм</t>
    </r>
  </si>
  <si>
    <r>
      <t xml:space="preserve">Адаптер-переход для подключения теплообменника ZWA 200x200-3 к каналу </t>
    </r>
    <r>
      <rPr>
        <sz val="11"/>
        <color theme="1"/>
        <rFont val="Calibri"/>
        <family val="2"/>
        <charset val="204"/>
      </rPr>
      <t>Ø160 мм</t>
    </r>
  </si>
  <si>
    <r>
      <t xml:space="preserve">Адаптер-переход для подключения теплообменника ZWA 200x200-3 к каналу </t>
    </r>
    <r>
      <rPr>
        <sz val="11"/>
        <color theme="1"/>
        <rFont val="Calibri"/>
        <family val="2"/>
        <charset val="204"/>
      </rPr>
      <t>Ø200 мм</t>
    </r>
  </si>
  <si>
    <r>
      <t xml:space="preserve">Адаптер-переход для подключения теплообменника ZWA 400x400-2 к каналу </t>
    </r>
    <r>
      <rPr>
        <sz val="11"/>
        <color theme="1"/>
        <rFont val="Calibri"/>
        <family val="2"/>
        <charset val="204"/>
      </rPr>
      <t>Ø355 мм</t>
    </r>
  </si>
  <si>
    <r>
      <t xml:space="preserve">Адаптер-переход для подключения теплообменника ZWA 400x400-2 к каналу </t>
    </r>
    <r>
      <rPr>
        <sz val="11"/>
        <color theme="1"/>
        <rFont val="Calibri"/>
        <family val="2"/>
        <charset val="204"/>
      </rPr>
      <t>Ø400 мм</t>
    </r>
  </si>
  <si>
    <t>- 2-х рядное и 3-х рядное исполнения</t>
  </si>
  <si>
    <t>Водяные канальные нагреватели ZWS предназначены для подогрева воздуха в вентиляционных системах и воздушного отопления жилых, производственных и общественных помещений.</t>
  </si>
  <si>
    <t>ZILON Водяные нагреватели для прямоугольных каналов ZWS</t>
  </si>
  <si>
    <t>- 3-х рядное исполнения</t>
  </si>
  <si>
    <t>- Стандартное исполнение - левое</t>
  </si>
  <si>
    <t>- Встроенный каплеуловитель и теплоизолированный поддон</t>
  </si>
  <si>
    <t>ZILON Водяные охладители для прямоугольных каналов ZWS-W</t>
  </si>
  <si>
    <t>ZILON Фреоновые охладители для прямоугольных каналов ZWS-R</t>
  </si>
  <si>
    <t>7/12</t>
  </si>
  <si>
    <t>Параметры входящего воздуха</t>
  </si>
  <si>
    <r>
      <t xml:space="preserve">30 </t>
    </r>
    <r>
      <rPr>
        <b/>
        <sz val="11"/>
        <color theme="1"/>
        <rFont val="Calibri"/>
        <family val="2"/>
        <charset val="204"/>
      </rPr>
      <t>°С / 40 %</t>
    </r>
  </si>
  <si>
    <t>Допустимые типы фреонов</t>
  </si>
  <si>
    <t>R12
R22
R134a
R407C
R410A</t>
  </si>
  <si>
    <t>Аэродинамическое сопротивление теплообменника, Па</t>
  </si>
  <si>
    <r>
      <t xml:space="preserve">Температура испарения, </t>
    </r>
    <r>
      <rPr>
        <sz val="9"/>
        <color theme="1"/>
        <rFont val="Calibri"/>
        <family val="2"/>
        <charset val="204"/>
      </rPr>
      <t>°С</t>
    </r>
  </si>
  <si>
    <t>Воздухоохладители ZWS-W, предназначены для охлаждения воздуха в канальных системах вентиляции и кондиционирования.</t>
  </si>
  <si>
    <t>Воздухоохладители ZWS-R, предназначены для охлаждения воздуха в канальных системах вентиляции и кондиционирования.</t>
  </si>
  <si>
    <t>Пластинчатые рекуператоры ZRP предназначены для утилизации тепла (холода) в системах вентиляции и кондиционирования воздуха общественных, жилых зданий. При данном типе рекуперации происходит полное разделение воздушных потоков.</t>
  </si>
  <si>
    <t>- Съемный дренажный поддон из оцинкованной стали</t>
  </si>
  <si>
    <t>- Корпус из оцинкованной стали 0,7 мм с фланцевыми соединениями</t>
  </si>
  <si>
    <t>- Патрубок G1/2" для отвода конденсата (монтируется на месте)</t>
  </si>
  <si>
    <t>- Высокая эффективность, КПД до 70%</t>
  </si>
  <si>
    <t>- Теплообменная кассета из алюминиевых пластин толщиной 0,2 мм</t>
  </si>
  <si>
    <t>ZILON Пластинчатые рекуператоры ZRP</t>
  </si>
  <si>
    <t>SALDA Электрические нагреватели для круглых каналов EKA NV</t>
  </si>
  <si>
    <t>SALDA Электрические нагреватели для круглых каналов EKA</t>
  </si>
  <si>
    <t>SALDA Электрические нагреватели для круглых каналов EKA NIS</t>
  </si>
  <si>
    <t>SALDA Электрические нагреватели для круглых каналов EKA NV PH</t>
  </si>
  <si>
    <t>SALDA Электрические нагреватели для прямоугольных каналов EKS</t>
  </si>
  <si>
    <t>SALDA Электрические нагреватели для прямоугольных каналов EKS NV PH</t>
  </si>
  <si>
    <t>EKA 315-12,0-3f</t>
  </si>
  <si>
    <t>EKA NV 125-0,3-1f PH</t>
  </si>
  <si>
    <t>EKA NV 125-0,6-1f PH</t>
  </si>
  <si>
    <t>EKA NV 125-0,9-1f PH</t>
  </si>
  <si>
    <t>EKA NV 125-1,2-1f PH</t>
  </si>
  <si>
    <t>EKA NV 160-0,3-1f PH</t>
  </si>
  <si>
    <t>EKA NV 160-0,6-1f PH</t>
  </si>
  <si>
    <t>EKA NV 160-0,9-1f PH</t>
  </si>
  <si>
    <t>EKA NV 160-1,2-1f PH</t>
  </si>
  <si>
    <t>EKA NV 160-3,0-1f PH</t>
  </si>
  <si>
    <t>EKA NV 200-0,9-1f PH</t>
  </si>
  <si>
    <t>EKA NV 200-1,5-1f PH</t>
  </si>
  <si>
    <t>EKA NV 200-3,0-1f PH</t>
  </si>
  <si>
    <t>EKA NV 250-0,6-1f PH</t>
  </si>
  <si>
    <t>EKA NV 250-0,9-1f PH</t>
  </si>
  <si>
    <t>EKA NV 250-1,2-1f PH</t>
  </si>
  <si>
    <t>EKA NV 250-2,0-1f PH</t>
  </si>
  <si>
    <t>EKA NV 250-3,0-1f PH</t>
  </si>
  <si>
    <t>EKA NV 250-5,0-2f PH</t>
  </si>
  <si>
    <t>EKA NV 315-1,0-1f PH</t>
  </si>
  <si>
    <t>EKA NV 315-1,2-1f PH</t>
  </si>
  <si>
    <t>EKA NV 315-2,0-1f PH</t>
  </si>
  <si>
    <t>EKA NV 315-3,0-1f PH</t>
  </si>
  <si>
    <t>EKA NV 315-5,0-2f PH</t>
  </si>
  <si>
    <t>EKA NV 315-6,0-1f PH</t>
  </si>
  <si>
    <t>EKA NV 315-6,0-3f PH</t>
  </si>
  <si>
    <t>EKA NV 400-1,0-1f PH</t>
  </si>
  <si>
    <t>EKA NV 400-1,2-1f PH</t>
  </si>
  <si>
    <t>EKA NV 400-2,0-1f PH</t>
  </si>
  <si>
    <t>EKA NV 400-5,0-2f PH</t>
  </si>
  <si>
    <t>EKA NV 400-6,0-3f PH</t>
  </si>
  <si>
    <t>EKA NV 400-9,0-3f PH</t>
  </si>
  <si>
    <t>EKA NV 400-12,0-3f PH</t>
  </si>
  <si>
    <t>Электрические канальные нагреватели для круглого канала EKA предназначены для подогрева чистого воздуха в вентиляционных системах. Корпус изготовлен из оцинкованной стали, поверхность которой устойчива к высоким температурам. Трубки ТЭНов изготовлены из нержавеющей стали AISI 304.</t>
  </si>
  <si>
    <t>Электрические канальные нагреватели для круглого канала EKA NV предназначены для подогрева чистого воздуха в вентиляционных системах. Корпус изготовлен из оцинкованной стали, поверхность устойчива к высоким температурам. Трубки ТЭНов изготовлены из нержавеющей стали AISI 304.</t>
  </si>
  <si>
    <t>- Встроенный регулятор мощности и задатчик температуры</t>
  </si>
  <si>
    <t>Электрические канальные нагреватели для круглого канала EKA NIS предназначены для подогрева чистого воздуха в вентиляционных системах. Корпус изготовлен из оцинкованной стали, поверхность устойчива к высоким температурам. Трубки ТЭНов изготовлены из нержавеющей стали AISI 304.</t>
  </si>
  <si>
    <t>- Встроенный регулятор мощности, управлением внешним сигналом 0-10В</t>
  </si>
  <si>
    <t>- Встроенные датчики расхода и перепада давления</t>
  </si>
  <si>
    <t>Электрические канальные нагреватели для круглого канала EKA NV PH используются как преднагреватели для вентиляционных установок. Корпус изготовлен из оцинкованной стали, поверхность устойчива к высоким температурам. Трубки ТЭНов изготовлены из нержавеющей стали AISI 304.</t>
  </si>
  <si>
    <t>15+9</t>
  </si>
  <si>
    <t>9+9</t>
  </si>
  <si>
    <t>15+15</t>
  </si>
  <si>
    <t>15+9+12</t>
  </si>
  <si>
    <t>15+12+18</t>
  </si>
  <si>
    <t>15+12+15+18</t>
  </si>
  <si>
    <t>15+15+18+18</t>
  </si>
  <si>
    <t>15+12+18+21+24</t>
  </si>
  <si>
    <t>EKS 100x50/90-3f</t>
  </si>
  <si>
    <t>EKS 100x50/45-3f</t>
  </si>
  <si>
    <t>EKS 100x50/36-3f</t>
  </si>
  <si>
    <t>EKS 80x50/66-3f</t>
  </si>
  <si>
    <t>EKS 80x50/60-3f</t>
  </si>
  <si>
    <t>EKS 80x50/45-3f</t>
  </si>
  <si>
    <t>EKS 80x50/36-3f</t>
  </si>
  <si>
    <t>EKS 70x40/66-3f</t>
  </si>
  <si>
    <t>EKS 70x40/60-3f</t>
  </si>
  <si>
    <t>EKS 70x40/45-3f</t>
  </si>
  <si>
    <t>EKS 70x40/30-3f</t>
  </si>
  <si>
    <t>EKS 70x40/24-3f</t>
  </si>
  <si>
    <t>EKS 60x35/24-3f</t>
  </si>
  <si>
    <t>EKS 60x35/18-3f</t>
  </si>
  <si>
    <t>EKS 60x30/30-3f</t>
  </si>
  <si>
    <t>EKS 60x30/24-3f</t>
  </si>
  <si>
    <t>EKS 60x30/18-3f</t>
  </si>
  <si>
    <t>EKS 50x30/24-3f</t>
  </si>
  <si>
    <t>EKS 50x30/18-3f</t>
  </si>
  <si>
    <t>Электрические нагреватели для прямоугольного канала EKS предназначены для подогрева воздуха в вентиляционных системах. Корпус изготовлен из оцинкованной стали, поверхность которой устойчива к высоким температурам. Трубки ТЭНов изготовлены из нержавеющей стали AISI 304.</t>
  </si>
  <si>
    <t>Электрические нагреватели для прямоугольного канала EKS NV PH используются как преднагреватели для вентиляционных установок. Корпус изготовлен из оцинкованной стали, поверхность устойчива к высоким температурам. Трубки ТЭНов изготовлены из нержавеющей стали AISI 304.</t>
  </si>
  <si>
    <t>Применение</t>
  </si>
  <si>
    <t>VSV 250-2L1, VSV 250-2SL-1</t>
  </si>
  <si>
    <t>VSV/VSVI 311, VSV 311 EKO</t>
  </si>
  <si>
    <t>VSV 355-400, VSV/VSVI 355-400 EKO</t>
  </si>
  <si>
    <t>VSV/VSVI 450-500, VSV/VSVI 455-500 EKO</t>
  </si>
  <si>
    <t>VSV/VSVI 560-630, VSV/VSVI 560-630 EKO</t>
  </si>
  <si>
    <t>VSV/VSVI 710</t>
  </si>
  <si>
    <t>VSA 190L, VSA 190S, VSA 190 EKO</t>
  </si>
  <si>
    <t>VSA 220S, VSA 220M, VSA 225L, VSA 250L, VSA 220 EKO, 
VSA 225 EKO, VSA 250 EKO</t>
  </si>
  <si>
    <t>VSA 190SS, VSA 190L, VSA 190 EKO</t>
  </si>
  <si>
    <t>VSV/VSVI 311, VSV/VSVI 311 EKO</t>
  </si>
  <si>
    <t>VSV/VSVI 355, 400, 450, 500, VSV/VSVI 355, 400, 450, 500 EKO</t>
  </si>
  <si>
    <t>VSV/VSVI 560, 630 VSV/VSVI 560, 630 EKO</t>
  </si>
  <si>
    <t>VSA 220M, VSA 220S, VSA 225L, VSA 250L, VSA 220, 225, 250 EKO</t>
  </si>
  <si>
    <t>● ZSA 125/600</t>
  </si>
  <si>
    <t>Шумоподавление (дБ) в октавных полосах частот (Гц)</t>
  </si>
  <si>
    <t>● ZFA-A 100</t>
  </si>
  <si>
    <t>● ZFA-A 125</t>
  </si>
  <si>
    <t>● ZFA-A 160</t>
  </si>
  <si>
    <t>● ZFA-A 200</t>
  </si>
  <si>
    <t>● ZFA-A 250</t>
  </si>
  <si>
    <t>● ZFA-A 315</t>
  </si>
  <si>
    <t>Сменные фильтрующие вставки ZFFS</t>
  </si>
  <si>
    <t>Сменные фильтрующие вставки FMK</t>
  </si>
  <si>
    <r>
      <t>Кронштейны для установки на кровлю с уклоном ската 45</t>
    </r>
    <r>
      <rPr>
        <b/>
        <sz val="12"/>
        <color theme="1"/>
        <rFont val="Calibri"/>
        <family val="2"/>
        <charset val="204"/>
      </rPr>
      <t>°</t>
    </r>
    <r>
      <rPr>
        <b/>
        <sz val="12"/>
        <color theme="1"/>
        <rFont val="Calibri"/>
        <family val="2"/>
        <charset val="204"/>
        <scheme val="minor"/>
      </rPr>
      <t xml:space="preserve"> SSA</t>
    </r>
  </si>
  <si>
    <t>● ZWA 150x150-2</t>
  </si>
  <si>
    <t>● Адаптер 150*150/160</t>
  </si>
  <si>
    <t>● ZWA 200x200-3</t>
  </si>
  <si>
    <t>● Адаптер 200*200/160</t>
  </si>
  <si>
    <t>● Адаптер 200*200/200</t>
  </si>
  <si>
    <t>● ZWA 300x300-2</t>
  </si>
  <si>
    <t>● Адаптер 300*300/200</t>
  </si>
  <si>
    <t>● Адаптер 300*300/250</t>
  </si>
  <si>
    <t>● Адаптер 300*300/315</t>
  </si>
  <si>
    <t>● ZWA 400x400-2</t>
  </si>
  <si>
    <t>● Адаптер 400*400/355</t>
  </si>
  <si>
    <t>● Адаптер 400*400/400</t>
  </si>
  <si>
    <t>● DF 102 мм х 10 м</t>
  </si>
  <si>
    <t>● DF 127 мм х 10 м</t>
  </si>
  <si>
    <t>DF 152 мм х 10 м</t>
  </si>
  <si>
    <t>● DF 160 мм х 10 м</t>
  </si>
  <si>
    <t>DF 356 мм х 10 м</t>
  </si>
  <si>
    <t>DF 406 мм х 10 м</t>
  </si>
  <si>
    <t>● DFA 102 мм х 10 м</t>
  </si>
  <si>
    <t>● DFA 127 мм х 10 м</t>
  </si>
  <si>
    <t>DFA 152 мм х 10 м</t>
  </si>
  <si>
    <t>● DFA 160 мм х 10 м</t>
  </si>
  <si>
    <t>● DFA 203 мм х 10 м</t>
  </si>
  <si>
    <t>● DFA 254 мм х 10 м</t>
  </si>
  <si>
    <t>● DFA 315 мм х 10 м</t>
  </si>
  <si>
    <t>DFA 356 мм х 10 м</t>
  </si>
  <si>
    <t>DFA 406 мм х 10 м</t>
  </si>
  <si>
    <t>DFA-H 152 мм х 10 м</t>
  </si>
  <si>
    <t>DFA-H 356 мм х 10 м</t>
  </si>
  <si>
    <t>DFA-H 406 мм х 10 м</t>
  </si>
  <si>
    <t>● ISODF 102 мм х 10 м</t>
  </si>
  <si>
    <t>● ISODF 127 мм х 10 м</t>
  </si>
  <si>
    <t>ISODF 152мм х 10 м</t>
  </si>
  <si>
    <t>● ISODF 160 мм х 10 м</t>
  </si>
  <si>
    <t>● ISODF 203 мм х 10 м</t>
  </si>
  <si>
    <t>● ISODF 254 мм х 10 м</t>
  </si>
  <si>
    <t>● ISODF 315 мм х 10 м</t>
  </si>
  <si>
    <t>ISODF 356 мм х 10 м</t>
  </si>
  <si>
    <t>ISODF 406 мм х 10 м</t>
  </si>
  <si>
    <t>● ISODFA 102</t>
  </si>
  <si>
    <t>● ISODFA 127</t>
  </si>
  <si>
    <t>ISODFA 152</t>
  </si>
  <si>
    <t>● ISODFA 160</t>
  </si>
  <si>
    <t>● ISODFA 203</t>
  </si>
  <si>
    <t>● ISODFA 254</t>
  </si>
  <si>
    <t>● ISODFA 315</t>
  </si>
  <si>
    <t>ISODFA 356</t>
  </si>
  <si>
    <t>ISODFA 406</t>
  </si>
  <si>
    <t>ISODFA-H 102 мм х 10 м</t>
  </si>
  <si>
    <t>ISODFA-H 127 мм х 10 м</t>
  </si>
  <si>
    <t>ISODFA-H 152 мм х 10 м</t>
  </si>
  <si>
    <t>ISODFA-H 160 мм х 10 м</t>
  </si>
  <si>
    <t>ISODFA-H 200 мм х 10 м</t>
  </si>
  <si>
    <t>ISODFA-H 254 мм х 10 м</t>
  </si>
  <si>
    <t>ISODFA-H 315 мм х 10 м</t>
  </si>
  <si>
    <t>ISODFA-H 356 мм х 10 м</t>
  </si>
  <si>
    <t>ISODFA-H 406 мм х 10 м</t>
  </si>
  <si>
    <t>SonoDF-S 102 мм</t>
  </si>
  <si>
    <t>SonoDF-S 127 мм</t>
  </si>
  <si>
    <t>SonoDF-S 152 мм</t>
  </si>
  <si>
    <t>SonoDF-S 160 мм</t>
  </si>
  <si>
    <t>SonoDF-S 203 мм</t>
  </si>
  <si>
    <t>SonoDF-S 254 мм</t>
  </si>
  <si>
    <t>SonoDF-S 315 мм</t>
  </si>
  <si>
    <t>SonoDF-S 356 мм</t>
  </si>
  <si>
    <t>SonoDF-S 406 мм</t>
  </si>
  <si>
    <t>● SonoDFA-S 102 мм</t>
  </si>
  <si>
    <t>● SonoDFA-S 127 мм</t>
  </si>
  <si>
    <t>SonoDFA-S 152 мм</t>
  </si>
  <si>
    <t>● SonoDFA-S 160 мм</t>
  </si>
  <si>
    <t>● SonoDFA-S 203 мм</t>
  </si>
  <si>
    <t>● SonoDFA-S 254 мм</t>
  </si>
  <si>
    <t>SonoDFA-S 315 мм</t>
  </si>
  <si>
    <t>SonoDFA-S 356 мм</t>
  </si>
  <si>
    <t>SonoDFA-S 406 мм</t>
  </si>
  <si>
    <t>SonoDFA-H 102 мм</t>
  </si>
  <si>
    <t>SonoDFA-H 127 мм</t>
  </si>
  <si>
    <t>SonoDFA-H 152 мм</t>
  </si>
  <si>
    <t>SonoDFA-H 160 мм</t>
  </si>
  <si>
    <t>SonoDFA-H 203 мм</t>
  </si>
  <si>
    <t>SonoDFA-H 254 мм</t>
  </si>
  <si>
    <t>SonoDFA-H 315 мм</t>
  </si>
  <si>
    <t>SonoDFA-H 356 мм</t>
  </si>
  <si>
    <t>SonoDFA-H 406 мм</t>
  </si>
  <si>
    <t>SonoDFA-SH 102мм*1м</t>
  </si>
  <si>
    <t>SonoDFA-SH 127мм*1м</t>
  </si>
  <si>
    <t>SonoDFA-SH 152мм*1м</t>
  </si>
  <si>
    <t>SonoDFA-SH 160мм*1м</t>
  </si>
  <si>
    <t>SonoDFA-SH 203мм*1м</t>
  </si>
  <si>
    <t>SonoDFA-SH 254мм*1м</t>
  </si>
  <si>
    <t>SonoDFA-SH 315мм*1м</t>
  </si>
  <si>
    <t>SonoDFA-SH-356мм*1м</t>
  </si>
  <si>
    <t>SonoDFA-SH 406мм*1м</t>
  </si>
  <si>
    <t>Номинальный диаметр, мм</t>
  </si>
  <si>
    <t>Стандартная длина, м</t>
  </si>
  <si>
    <t>Толщина стенки, мкм</t>
  </si>
  <si>
    <t>Максимальное рабочее давление, Па</t>
  </si>
  <si>
    <t>● DF 203 мм х 10 м</t>
  </si>
  <si>
    <t>● DF 254 мм х 10 м</t>
  </si>
  <si>
    <t>● DF 315 мм х 10 м</t>
  </si>
  <si>
    <t>Класс воздуховода</t>
  </si>
  <si>
    <t>Эконом</t>
  </si>
  <si>
    <t>4 слоя</t>
  </si>
  <si>
    <t>+2400</t>
  </si>
  <si>
    <t>-30…+90</t>
  </si>
  <si>
    <t>Классик</t>
  </si>
  <si>
    <t>-30…+100</t>
  </si>
  <si>
    <t>Премиум</t>
  </si>
  <si>
    <t>5 слоев</t>
  </si>
  <si>
    <t>+3000</t>
  </si>
  <si>
    <t>Общая толщина, мм</t>
  </si>
  <si>
    <t>Структура воздуховода</t>
  </si>
  <si>
    <t>DF / стекловата 25 мм / полиэфир</t>
  </si>
  <si>
    <t>DFА / стекловата 25 мм / полиэфир</t>
  </si>
  <si>
    <t>Перф. DFA / полиэфир / стекловата 25 мм. / DFA</t>
  </si>
  <si>
    <t>DFА / стекловата 25 мм / алюминий-полиэфир</t>
  </si>
  <si>
    <t>Перф. DF / стекловата 25 мм / полиэфир</t>
  </si>
  <si>
    <t>Перф. DFA / стекловата 25 мм / метал. лента</t>
  </si>
  <si>
    <t>Перф. DFА / стекловата 25 мм / алюминий-полиэфир</t>
  </si>
  <si>
    <t>Серия герметичных гибких легко устанавливаемых шумоглушителей, предназначенных для систем кондиционирования и вентиляции воздуха. SonoDFA-SH легко соединяется с каналами круглого и овального сечения. Используются для снижения уровня шума от вентиляторов.</t>
  </si>
  <si>
    <t>ISODFA — cерия гибких, теплоизолированных воздуховодов из алюминиевой фольги класса "Классик". Используются для транспортировки воздуха в системах механической вентиляции.</t>
  </si>
  <si>
    <t>ISODFA-H — cерия гибких, теплоизолированных воздуховодов, повышенной прочности класса "Премиум". Используются для транспортировки воздуха в системах механической вентиляции.</t>
  </si>
  <si>
    <t>SonoDF-S — cерия гибких, теплоизолированных, звукопоглощающих воздуховодов из алюминиевой фольги класса "Эконом". Используются для транспортировки воздуха в системах механической вентиляции.</t>
  </si>
  <si>
    <t>SonoDFA-S — cерия гибких, теплоизолированных, звукопоглощающих воздуховодов из алюминиевой фольги класса "Классик". Используются для транспортировки воздуха в системах механической вентиляции.</t>
  </si>
  <si>
    <t>SonoDFA-H — особопрочный, звукопоглощающий гибкий алюминиевый воздуховод "Премиум" класса. Используются для транспортировки воздуха в системах механической вентиляции.</t>
  </si>
  <si>
    <t>DF — cерия гибких, неизолированных воздуховодов из металлизированной полиэфирной ленты класса "Эконом". Используются для транспортировки воздуха в системах механической вентиляции.</t>
  </si>
  <si>
    <t>DFA — cерия гибких, неизолированных воздуховодов из алюминиевой фольги, ламинированной полиэфирной лентой класса "Классик". Используются для транспортировки воздуха в системах механической вентиляции.</t>
  </si>
  <si>
    <t>● DFA-H 102 мм х 10 м</t>
  </si>
  <si>
    <t>● DFA-H 127 мм х 10 м</t>
  </si>
  <si>
    <t>● DFA-H 160 мм х 10 м</t>
  </si>
  <si>
    <t>● DFA-H 203 мм х 10 м</t>
  </si>
  <si>
    <t>● DFA-H 254 мм х 10 м</t>
  </si>
  <si>
    <t>● DFA-H 315 мм х 10 м</t>
  </si>
  <si>
    <t>DFA-H — cерия гибких, неизолированных воздуховодов из алюминиевой фольги, ламинированной полиэфирной лентой, повышенной толщины класса "Премиум". Используются для транспортировки воздуха в системах механической вентиляции.</t>
  </si>
  <si>
    <t>- Каркас - высокоуглеродистая cтальная проволока</t>
  </si>
  <si>
    <t>- Воздуховоды упакованы в индивидуальную картонную коробку</t>
  </si>
  <si>
    <t>- Неизолированные воздуховоды</t>
  </si>
  <si>
    <t>- Бюджетная серия "Эконом"</t>
  </si>
  <si>
    <t>- Стандартная серия "Классик"</t>
  </si>
  <si>
    <t>- Высокопрочная серия "Премиум"</t>
  </si>
  <si>
    <t>- Теплоизолированные воздуховоды</t>
  </si>
  <si>
    <t>- Теплоизолированные звукопоглощающие воздуховоды</t>
  </si>
  <si>
    <t>- Гибкие шумоглушители</t>
  </si>
  <si>
    <t>SONO ZF 152</t>
  </si>
  <si>
    <t>SONO ZF 356</t>
  </si>
  <si>
    <t>SONO ZF 406</t>
  </si>
  <si>
    <t>ISO ZF 152мм х 10м</t>
  </si>
  <si>
    <t>ISO ZF 356мм х 10м</t>
  </si>
  <si>
    <t>ISO ZF 406мм х 10м</t>
  </si>
  <si>
    <t>ZF 152мм х 10м</t>
  </si>
  <si>
    <t>ZF 356мм х 10м</t>
  </si>
  <si>
    <t>ZF 406мм х 10м</t>
  </si>
  <si>
    <t>SONO ZF — cерия гибких, теплоизолированных, звукопоглощающих воздуховодов из алюминиевой фольги класса "Эконом". Используются для транспортировки воздуха в системах механической вентиляции.</t>
  </si>
  <si>
    <t>ZF — cерия гибких, неизолированных воздуховодов из металлизированной полиэфирной ленты класса "Эконом". Используются для транспортировки воздуха в системах механической вентиляции.</t>
  </si>
  <si>
    <t>● ZF 102мм х 10м</t>
  </si>
  <si>
    <t>● ZF 127мм х 10м</t>
  </si>
  <si>
    <t>● ZF 160мм х 10м</t>
  </si>
  <si>
    <t>● ZF 203мм х 10м</t>
  </si>
  <si>
    <t>● ZF 254мм х 10м</t>
  </si>
  <si>
    <t>● ZF 315мм х 10м</t>
  </si>
  <si>
    <t>● ISO ZF 102мм х 10м</t>
  </si>
  <si>
    <t>● ISO ZF 127мм х 10м</t>
  </si>
  <si>
    <t>● ISO ZF 160мм х 10м</t>
  </si>
  <si>
    <t>● ISO ZF 203мм х 10м</t>
  </si>
  <si>
    <t>● ISO ZF 254мм х 10м</t>
  </si>
  <si>
    <t>● ISO ZF 315мм х 10м</t>
  </si>
  <si>
    <t>● SONO ZF 102</t>
  </si>
  <si>
    <t>● SONO ZF 127</t>
  </si>
  <si>
    <t>● SONO ZF 160</t>
  </si>
  <si>
    <t>● SONO ZF 203</t>
  </si>
  <si>
    <t>● SONO ZF 254</t>
  </si>
  <si>
    <t>● SONO ZF 315</t>
  </si>
  <si>
    <t>Материал</t>
  </si>
  <si>
    <t>Назначение</t>
  </si>
  <si>
    <t>Литой алюминий</t>
  </si>
  <si>
    <t>Особенности</t>
  </si>
  <si>
    <t>Оцинкованная сталь</t>
  </si>
  <si>
    <t>● 1 WA 1000*200</t>
  </si>
  <si>
    <t>● 1 WA 1000*300</t>
  </si>
  <si>
    <t>● 2 WA 1000*200</t>
  </si>
  <si>
    <t>● 2 WA 1000*300</t>
  </si>
  <si>
    <t>● 2 WA 100*100</t>
  </si>
  <si>
    <t>● 2 WA 150*100</t>
  </si>
  <si>
    <t>● 2 WA 150*150</t>
  </si>
  <si>
    <t>● 2 WA 200*100</t>
  </si>
  <si>
    <t>● 2 WA 200*150</t>
  </si>
  <si>
    <t>● 2 WA 200*200</t>
  </si>
  <si>
    <t>● 2 WA 300*100</t>
  </si>
  <si>
    <t>● 2 WA 300*150</t>
  </si>
  <si>
    <t>● 2 WA 300*200</t>
  </si>
  <si>
    <t>● 2 WA 300*300</t>
  </si>
  <si>
    <t>● 2 WA 400*100</t>
  </si>
  <si>
    <t>● 2 WA 400*200</t>
  </si>
  <si>
    <t>● 2 WA 400*150</t>
  </si>
  <si>
    <t>● 2 WA 400*300</t>
  </si>
  <si>
    <t>● 2 WA 500*100</t>
  </si>
  <si>
    <t>● 2 WA 500*150</t>
  </si>
  <si>
    <t>● 2 WA 500*200</t>
  </si>
  <si>
    <t>● 2 WA 500*300</t>
  </si>
  <si>
    <t>● 2 WA 600*100</t>
  </si>
  <si>
    <t>● 2 WA 600*150</t>
  </si>
  <si>
    <t>● 2 WA 600*200</t>
  </si>
  <si>
    <t>● 2 WA 600*250</t>
  </si>
  <si>
    <t>● 2 WA 600*300</t>
  </si>
  <si>
    <t>● 2 WA 700*150</t>
  </si>
  <si>
    <t>● 2 WA 700*200</t>
  </si>
  <si>
    <t>● 2 WA 700*300</t>
  </si>
  <si>
    <t>● 2 WA 800*150</t>
  </si>
  <si>
    <t>● 2 WA 800*200</t>
  </si>
  <si>
    <t>● 2 WA 800*300</t>
  </si>
  <si>
    <t>● 1 WA 100*100</t>
  </si>
  <si>
    <t>● 1 WA 150*100</t>
  </si>
  <si>
    <t>● 1 WA 150*150</t>
  </si>
  <si>
    <t>● 1 WA 200*100</t>
  </si>
  <si>
    <t>● 1 WA 200*150</t>
  </si>
  <si>
    <t>● 1 WA 200*200</t>
  </si>
  <si>
    <t>● 1 WA 300*100</t>
  </si>
  <si>
    <t>● 1 WA 300*150</t>
  </si>
  <si>
    <t>● 1 WA 300*200</t>
  </si>
  <si>
    <t>● 1 WA 300*300</t>
  </si>
  <si>
    <t>● 1 WA 400*100</t>
  </si>
  <si>
    <t>● 1 WA 400*150</t>
  </si>
  <si>
    <t>● 1 WA 400*200</t>
  </si>
  <si>
    <t>● 1 WA 400*300</t>
  </si>
  <si>
    <t>● 1 WA 500*100</t>
  </si>
  <si>
    <t>● 1 WA 500*150</t>
  </si>
  <si>
    <t>● 1 WA 500*200</t>
  </si>
  <si>
    <t>● 1 WA 500*300</t>
  </si>
  <si>
    <t>● 1 WA 600*100</t>
  </si>
  <si>
    <t>● 1 WA 600*150</t>
  </si>
  <si>
    <t>● 1 WA 600*200</t>
  </si>
  <si>
    <t>● 1 WA 600*300</t>
  </si>
  <si>
    <t>● 1 WA 700*150</t>
  </si>
  <si>
    <t>● 1 WA 700*200</t>
  </si>
  <si>
    <t>● 1 WA 700*300</t>
  </si>
  <si>
    <t>● 1 WA 800*150</t>
  </si>
  <si>
    <t>● 1 WA 800*200</t>
  </si>
  <si>
    <t>● 1 WA 800*300</t>
  </si>
  <si>
    <t>● D 100*100</t>
  </si>
  <si>
    <t>● D 150*100</t>
  </si>
  <si>
    <t>● D 150*150</t>
  </si>
  <si>
    <t>● D 200*100</t>
  </si>
  <si>
    <t>● D 200*150</t>
  </si>
  <si>
    <t>● D 200*200</t>
  </si>
  <si>
    <t>● D 300*100</t>
  </si>
  <si>
    <t>● D 300*150</t>
  </si>
  <si>
    <t>● D 300*200</t>
  </si>
  <si>
    <t>● D 300*300</t>
  </si>
  <si>
    <t>● D 400*100</t>
  </si>
  <si>
    <t>● D 400*150</t>
  </si>
  <si>
    <t>● D 400*200</t>
  </si>
  <si>
    <t>● D 400*300</t>
  </si>
  <si>
    <t>● D 500*100</t>
  </si>
  <si>
    <t>● D 500*150</t>
  </si>
  <si>
    <t>● D 500*200</t>
  </si>
  <si>
    <t>● D 500*300</t>
  </si>
  <si>
    <t>● D 600*100</t>
  </si>
  <si>
    <t>● D 600*150</t>
  </si>
  <si>
    <t>● D 600*200</t>
  </si>
  <si>
    <t>● D 600*300</t>
  </si>
  <si>
    <t>● D 700*150</t>
  </si>
  <si>
    <t>● D 700*200</t>
  </si>
  <si>
    <t>● D 700*300</t>
  </si>
  <si>
    <t>● D 800*150</t>
  </si>
  <si>
    <t>● D 800*200</t>
  </si>
  <si>
    <t>● D 800*300</t>
  </si>
  <si>
    <t>● D 1000*200</t>
  </si>
  <si>
    <t>● D 1000*300</t>
  </si>
  <si>
    <t>● DVK 100</t>
  </si>
  <si>
    <t>● DVK 125</t>
  </si>
  <si>
    <t>● DVK 160</t>
  </si>
  <si>
    <t>● DVK 200</t>
  </si>
  <si>
    <t>100*100</t>
  </si>
  <si>
    <t>150*100</t>
  </si>
  <si>
    <t>150*150</t>
  </si>
  <si>
    <t>200*100</t>
  </si>
  <si>
    <t>200*150</t>
  </si>
  <si>
    <t>200*200</t>
  </si>
  <si>
    <t>300*100</t>
  </si>
  <si>
    <t>300*150</t>
  </si>
  <si>
    <t>300*200</t>
  </si>
  <si>
    <t>300*300</t>
  </si>
  <si>
    <t>400*100</t>
  </si>
  <si>
    <t>400*150</t>
  </si>
  <si>
    <t>400*200</t>
  </si>
  <si>
    <t>400*300</t>
  </si>
  <si>
    <t>500*100</t>
  </si>
  <si>
    <t>500*150</t>
  </si>
  <si>
    <t>500*200</t>
  </si>
  <si>
    <t>500*300</t>
  </si>
  <si>
    <t>600*100</t>
  </si>
  <si>
    <t>600*150</t>
  </si>
  <si>
    <t>600*200</t>
  </si>
  <si>
    <t>600*250</t>
  </si>
  <si>
    <t>600*300</t>
  </si>
  <si>
    <t>700*150</t>
  </si>
  <si>
    <t>700*200</t>
  </si>
  <si>
    <t>700*300</t>
  </si>
  <si>
    <t>800*150</t>
  </si>
  <si>
    <t>800*200</t>
  </si>
  <si>
    <t>800*300</t>
  </si>
  <si>
    <t>1000*200</t>
  </si>
  <si>
    <t>1000*300</t>
  </si>
  <si>
    <t>● D 156*156</t>
  </si>
  <si>
    <t>● D 306*306</t>
  </si>
  <si>
    <t>● D 454*454</t>
  </si>
  <si>
    <t>Для решетки 4 CA 300*300</t>
  </si>
  <si>
    <t>Для решетки 4 CA 450*450</t>
  </si>
  <si>
    <t>Для решетки 4 CA 600*600</t>
  </si>
  <si>
    <t>● SA 200*200</t>
  </si>
  <si>
    <t>● SA 300*300</t>
  </si>
  <si>
    <t>● SA 400*200</t>
  </si>
  <si>
    <t>● SA 400*400</t>
  </si>
  <si>
    <t>● SA 500*250</t>
  </si>
  <si>
    <t>● SA 500*300</t>
  </si>
  <si>
    <t>● SA 600*300</t>
  </si>
  <si>
    <t>● SA 600*350</t>
  </si>
  <si>
    <t>● SA 700*400</t>
  </si>
  <si>
    <t>● SA 800*500</t>
  </si>
  <si>
    <t>● SA 1000*500</t>
  </si>
  <si>
    <t>Номинальный размер (ШхВ), мм</t>
  </si>
  <si>
    <t>GA 1000*500</t>
  </si>
  <si>
    <t>GA 400*200</t>
  </si>
  <si>
    <t>GA 500*300</t>
  </si>
  <si>
    <t>GA 600*300</t>
  </si>
  <si>
    <t>GA 600*350</t>
  </si>
  <si>
    <t>GA 700*400</t>
  </si>
  <si>
    <t>GA 800*500</t>
  </si>
  <si>
    <t>1000*500</t>
  </si>
  <si>
    <t>800*500</t>
  </si>
  <si>
    <t>600*350</t>
  </si>
  <si>
    <t>700*400</t>
  </si>
  <si>
    <t>400*400</t>
  </si>
  <si>
    <t>500*250</t>
  </si>
  <si>
    <t>Наружные вентиляционные решетки ALU используются для защиты приточно-вытяжных вентиляционных отверстий от попадания мусора.</t>
  </si>
  <si>
    <t>Наружная решетка для круглых каналов</t>
  </si>
  <si>
    <t>Наличие защитной сетки</t>
  </si>
  <si>
    <t>Монтируются с помощью саморезов</t>
  </si>
  <si>
    <t>Диффузоры серии DVK-S применяются в системах приточной и вытяжной вентиляции и кондиционирования. Представляют собой потолочные воздухораспределительные элементы с плавным регулированием расхода воздуха.</t>
  </si>
  <si>
    <t>Диффузоры серии DVK применяются в системах приточной и вытяжной вентиляции и кондиционирования. Представляют собой потолочные воздухораспределительные элементы с плавным регулированием расхода воздуха.</t>
  </si>
  <si>
    <t>Полипропилен</t>
  </si>
  <si>
    <t>Универсальный потолочный диффузор</t>
  </si>
  <si>
    <t>Регулирование расхода воздуха вращением центрального диска</t>
  </si>
  <si>
    <t>Вытяжной потолочный диффузор</t>
  </si>
  <si>
    <t>Приточный потолочный диффузор</t>
  </si>
  <si>
    <t>Сталь с порошковой покраской (RAL 9016)</t>
  </si>
  <si>
    <t>Наружная решетка для прямоугольных каналов</t>
  </si>
  <si>
    <t>Алюминий с порошковой покраской (RAL 9016)</t>
  </si>
  <si>
    <t>Внутренняя решетка с однорядными регулируемыми жалюзи для прямоугольных каналов</t>
  </si>
  <si>
    <t>Внутренняя решетка с двухрядными регулируемыми жалюзи для прямоугольных каналов</t>
  </si>
  <si>
    <t>Алюминий</t>
  </si>
  <si>
    <t>1 WA – приточно-вытяжные алюминиевые решетки с индивидуально регулируемыми горизонтальными жалюзи для направления потока воздуха. Аналоги АМН, RAG.</t>
  </si>
  <si>
    <t>Нерегулируемые жалюзи наружных решеток SA расположены под углом 45°, что исключает попадание воды или снега через решетку. Аналоги AHP, EAL.</t>
  </si>
  <si>
    <t>Инерционные решетки GA выполняет функцию обратного клапана, т.е. выпускает воздух наружу, но воспрепятствует проникновению обратной тяги в вентиляционную шахту.</t>
  </si>
  <si>
    <t>Индивидуально регулируемые жалюзи</t>
  </si>
  <si>
    <t>Клапан расхода воздуха для решеток 1 WA и 2 WA</t>
  </si>
  <si>
    <t>Вентиляционные решетки AGO изготовлены из оцинкованной стали. Применяются в целях защиты круглых канальных вентиляторов, систем вентиляции от посторонних предметов.</t>
  </si>
  <si>
    <t>Дополнительные принадлежности: клапаны расхода воздуха D для установки на решетки 1 WA и 2 WA. Начиная с размера 600х100 клапаны изготавливаются из 2-х секций.</t>
  </si>
  <si>
    <t>Алюминиевые приточно-вытяжные решетки потолочной установки с распределением потока воздуха в 4-х направлениях квадратной формы. Стандартный цвет — белый (RAL 9016). Аналоги 4АПН, RAD. Дополнительные принадлежности: клапаны расхода воздуха D.</t>
  </si>
  <si>
    <t>KS-K 250</t>
  </si>
  <si>
    <t xml:space="preserve">KS-K 311 </t>
  </si>
  <si>
    <t xml:space="preserve">KS-K 450-500 </t>
  </si>
  <si>
    <t xml:space="preserve">KS-K 710 </t>
  </si>
  <si>
    <t>KSP-K 250</t>
  </si>
  <si>
    <t>KSP-K 311</t>
  </si>
  <si>
    <t>KSP-K 355-400</t>
  </si>
  <si>
    <t>KSP-K 450-500</t>
  </si>
  <si>
    <t>KSP-K 560-630</t>
  </si>
  <si>
    <t>KSP-K 710</t>
  </si>
  <si>
    <t>KSV 300-600</t>
  </si>
  <si>
    <t>KSV 300-800</t>
  </si>
  <si>
    <t>KSV 300-900</t>
  </si>
  <si>
    <t>KSV 400-600</t>
  </si>
  <si>
    <t>KSV 400-800</t>
  </si>
  <si>
    <t>KSV 400-900</t>
  </si>
  <si>
    <t>KSV 400-1000</t>
  </si>
  <si>
    <t>LSV 190</t>
  </si>
  <si>
    <t>LSV 250</t>
  </si>
  <si>
    <t>LSV 311</t>
  </si>
  <si>
    <t>LSV 355-500</t>
  </si>
  <si>
    <t>LSV 560-630</t>
  </si>
  <si>
    <t>LSV 710</t>
  </si>
  <si>
    <t>ATS 190</t>
  </si>
  <si>
    <t>ATS 250</t>
  </si>
  <si>
    <t>ATS 311</t>
  </si>
  <si>
    <t>ATS 355-500</t>
  </si>
  <si>
    <t>ATS 560-630</t>
  </si>
  <si>
    <t>ATS 710</t>
  </si>
  <si>
    <t>FSV 190</t>
  </si>
  <si>
    <t>FSV 250</t>
  </si>
  <si>
    <t>FSV 311</t>
  </si>
  <si>
    <t>FSV 355-500</t>
  </si>
  <si>
    <t>FSV 560-630</t>
  </si>
  <si>
    <t>FSV 710</t>
  </si>
  <si>
    <t>SSA 300</t>
  </si>
  <si>
    <t>SSA 400</t>
  </si>
  <si>
    <r>
      <t>SSA 300 (45</t>
    </r>
    <r>
      <rPr>
        <b/>
        <sz val="11"/>
        <color theme="1"/>
        <rFont val="Calibri"/>
        <family val="2"/>
        <charset val="204"/>
      </rPr>
      <t>°</t>
    </r>
    <r>
      <rPr>
        <b/>
        <sz val="11"/>
        <color theme="1"/>
        <rFont val="Calibri"/>
        <family val="2"/>
        <charset val="204"/>
        <scheme val="minor"/>
      </rPr>
      <t>)</t>
    </r>
  </si>
  <si>
    <r>
      <t>SSA 400 (45</t>
    </r>
    <r>
      <rPr>
        <b/>
        <sz val="11"/>
        <color theme="1"/>
        <rFont val="Calibri"/>
        <family val="2"/>
        <charset val="204"/>
      </rPr>
      <t>°</t>
    </r>
    <r>
      <rPr>
        <b/>
        <sz val="11"/>
        <color theme="1"/>
        <rFont val="Calibri"/>
        <family val="2"/>
        <charset val="204"/>
        <scheme val="minor"/>
      </rPr>
      <t>)</t>
    </r>
  </si>
  <si>
    <t>LJ-PG 50-25</t>
  </si>
  <si>
    <t>LJ-PG 50-30</t>
  </si>
  <si>
    <t>LJ-PG 60-30</t>
  </si>
  <si>
    <t>LJ-PG 60-35</t>
  </si>
  <si>
    <t>LJ-PG 70-40</t>
  </si>
  <si>
    <t>LJ-PG 80-50</t>
  </si>
  <si>
    <t>LJ-PG 100-50</t>
  </si>
  <si>
    <t>LJ-PG 42-42</t>
  </si>
  <si>
    <t>LJ-PG 59-59</t>
  </si>
  <si>
    <t>LJ-PG 72-72</t>
  </si>
  <si>
    <t>LJ-PG 80-80</t>
  </si>
  <si>
    <t>LJ-PG 92-92</t>
  </si>
  <si>
    <t>Тип фильтра</t>
  </si>
  <si>
    <t>Класс очистки</t>
  </si>
  <si>
    <t>EU3</t>
  </si>
  <si>
    <t>Панельный</t>
  </si>
  <si>
    <t>Сменная фильтрующая вставка</t>
  </si>
  <si>
    <t>Тип вставки</t>
  </si>
  <si>
    <t>Фильтр-бокс</t>
  </si>
  <si>
    <t>G4</t>
  </si>
  <si>
    <t>FM 100-125-160 / G4</t>
  </si>
  <si>
    <t>FM 200 / G4</t>
  </si>
  <si>
    <t>FM 250 / G4</t>
  </si>
  <si>
    <t xml:space="preserve">FM 315 / G4 </t>
  </si>
  <si>
    <t xml:space="preserve">FM 355 / G4 </t>
  </si>
  <si>
    <t>FM 400 / G4</t>
  </si>
  <si>
    <t>FD 100-125-160 / G4</t>
  </si>
  <si>
    <t xml:space="preserve">ZFA-A 100 </t>
  </si>
  <si>
    <t>ZFA-A 125</t>
  </si>
  <si>
    <t>ZFA-A 160</t>
  </si>
  <si>
    <t>ZFA-A 200</t>
  </si>
  <si>
    <t>ZFA-A 250</t>
  </si>
  <si>
    <t>ZFA-A 315</t>
  </si>
  <si>
    <t>● ZFFA-A 100 (EU3)</t>
  </si>
  <si>
    <t>● ZFFA-A 125 (EU3)</t>
  </si>
  <si>
    <t>● ZFFA-A 160 (EU3)</t>
  </si>
  <si>
    <t>● ZFFA-A 200 (EU3)</t>
  </si>
  <si>
    <t>● ZFFA-A 250 (EU3)</t>
  </si>
  <si>
    <t>● ZFFA-A 315 (EU3)</t>
  </si>
  <si>
    <t>ZFFA-A 100 (EU3)</t>
  </si>
  <si>
    <t>ZFFA-A 315 (EU3)</t>
  </si>
  <si>
    <t>ZFFA-A 250 (EU3)</t>
  </si>
  <si>
    <t>ZFFA-A 200 (EU3)</t>
  </si>
  <si>
    <t>ZFFA-A 160 (EU3)</t>
  </si>
  <si>
    <t>ZFFA-A 125 (EU3)</t>
  </si>
  <si>
    <t xml:space="preserve">- Корпус изготовлен из оцинкованной стали </t>
  </si>
  <si>
    <t>- Патрубки с круглыми резиновыми уплотнителями</t>
  </si>
  <si>
    <t>- Сервисная крышка для обслуживания фильтра</t>
  </si>
  <si>
    <t>- Корпус изготовлен из оцинкованной стали</t>
  </si>
  <si>
    <t>- Шумопоглащающий материал из минерального волокна</t>
  </si>
  <si>
    <t>Шумоглушители ZSA для круглых воздуховодов</t>
  </si>
  <si>
    <t>Шумоглушители MUTE для круглых воздуховодов</t>
  </si>
  <si>
    <t>- Шумопоглащающий материал полиэстер спанболд</t>
  </si>
  <si>
    <t>- Класс огнестойкости А1</t>
  </si>
  <si>
    <t>- Макс. допустимая скорость воздуха 10 м/с</t>
  </si>
  <si>
    <t>- Макс. рабочая температура воздуха 60°С</t>
  </si>
  <si>
    <t>Шумоглушители ZSS для прямоугольных воздуховодов</t>
  </si>
  <si>
    <t>Шумоглушители ZSr для прямоугольных воздуховодов</t>
  </si>
  <si>
    <t xml:space="preserve">Шумоглушители SKS для прямоугольных воздуховодов </t>
  </si>
  <si>
    <t>Шумоглушители серии ZSr предназначен для снижения уровня шума в  системах приточной и вытяжной вентиляции. Устанавливаются в систему воздуховодов прямоугольного сечения.</t>
  </si>
  <si>
    <t>Шумоглушители серии SKS предназначен для снижения уровня шума прямоугольных канальных вентиляторов VKS/VKSA. Устанавливаются в систему воздуховодов прямоугольного сечения.</t>
  </si>
  <si>
    <t>Шумоглушители серии ZSS предназначен для снижения уровня шума в  системах приточной и вытяжной вентиляции. Устанавливаются в систему воздуховодов прямоугольного сечения.</t>
  </si>
  <si>
    <t>Шумоглушители серии MUTE  предназначен для снижения уровня шума в  системах приточной и вытяжной вентиляции. Устанавливаются в систему воздуховодов круглого сечения.</t>
  </si>
  <si>
    <t>Шумоглушители серии ZSA предназначен для снижения уровня шума в  системах приточной и вытяжной вентиляции. Устанавливаются в систему воздуховодов круглого сечения.</t>
  </si>
  <si>
    <t>- Фильтрующие вставки из синтетического материала</t>
  </si>
  <si>
    <t xml:space="preserve">Фильтр-боксы c фильтром  ZFA-A для круглых воздуховодов </t>
  </si>
  <si>
    <t>Фильтр-боксы c фильтром FD для круглых воздуховодов</t>
  </si>
  <si>
    <t>Фильтр-боксы c фильтром FDI для круглых воздуховодов</t>
  </si>
  <si>
    <t>Карманный</t>
  </si>
  <si>
    <t>EU7</t>
  </si>
  <si>
    <t>EU5</t>
  </si>
  <si>
    <t>- Макс. рабочая температура воздуха 70°С</t>
  </si>
  <si>
    <t>G3</t>
  </si>
  <si>
    <t xml:space="preserve">Фильтр-боксы ZFS для прямоугольных воздуховодов </t>
  </si>
  <si>
    <t>- Фильтрующие вставка из синтетического материала (опция)</t>
  </si>
  <si>
    <t>- Фильтрующие вставки из синтетического материала (опция)</t>
  </si>
  <si>
    <t>- Фильтрующие вставка из синтетического материала</t>
  </si>
  <si>
    <t>● ZFFS(EU3-EU7) 300*150</t>
  </si>
  <si>
    <t>● ZFFS(EU3-EU7) 400*200</t>
  </si>
  <si>
    <t>● ZFFS(EU3-EU7) 500*250</t>
  </si>
  <si>
    <t>● ZFFS(EU3-EU7) 500*300</t>
  </si>
  <si>
    <t>● ZFFS(EU3-EU7) 600*300</t>
  </si>
  <si>
    <t>● ZFFS(EU3 EU7) 600*350</t>
  </si>
  <si>
    <t>● ZFFS(EU3-EU7) 700*400</t>
  </si>
  <si>
    <t>● ZFFS(EU3-EU7) 800*500</t>
  </si>
  <si>
    <t>● ZFFS(EU3-EU7) 1000*500</t>
  </si>
  <si>
    <t>EU3, EU5, EU7</t>
  </si>
  <si>
    <t xml:space="preserve">Филтр-бокс  серии ZFS опредназначены для очистки воздуха в системах приточной и вытяжной вентиляции. Устанавливаются в систему воздуховодов прямоугольного сечения. Фильтрующая вставка ZFFS класса очистки EU3, EU5 и EU7 доступна опционально. </t>
  </si>
  <si>
    <t>Сменная фильтрующая вставка FM</t>
  </si>
  <si>
    <t>Филтр-бокс серии FD  предназначены для очистки воздуха в системах приточной и вытяжной вентиляции. Комплектуется фильтрующей вставкой FM класса G4. Устанавливаются в систему воздуховодов круглого сечения.</t>
  </si>
  <si>
    <t>Фильтр-бокс серии FDI используется для очистки подаваемого воздуха.Комплектуются фильтрующей вставкой FMK класса очистки EU5 и EU7. Устанавливаются в систему воздуховодов круглого сечения.</t>
  </si>
  <si>
    <t>Сменная фильтрующая вставка ZFFA-A</t>
  </si>
  <si>
    <t>Филтр-бокс  серии ZFA-A опредназначены для очистки воздуха в системах приточной и вытяжной вентиляции. Комплектуется фильтрующей вставкой ZFFA-A класса EU3. Устанавливаются в систему воздуховодов круглого сечения.</t>
  </si>
  <si>
    <t xml:space="preserve">Фильтр-боксы FDS с фильтром для прямоугольных воздуховодов </t>
  </si>
  <si>
    <t xml:space="preserve">Филтр-бокс  серии FDS опредназначены для очистки воздуха в системах приточной и вытяжной вентиляции. Устанавливаются в систему воздуховодов прямоугольного сечения. Фильтрующая вставка ZMK класса очистки G4, EU5 и EU7 доступна опционально. </t>
  </si>
  <si>
    <t xml:space="preserve">Обратные клапаны RSK предназначены для обеспечения движениявоздушного потока в одном направлении. Устанавливаются в систему воздуховодов круглого сечения. </t>
  </si>
  <si>
    <t>Диаметр, мм</t>
  </si>
  <si>
    <t xml:space="preserve">Корпус - оцинкованная сталь. 
Лопатки клапана - алюминий.
</t>
  </si>
  <si>
    <t xml:space="preserve">Воздушные клапаны SKM для круглых воздуховодов с площадкой под привод </t>
  </si>
  <si>
    <t xml:space="preserve">Корпус - оцинкованная сталь. 
Лопасть клапана - алюминий.
</t>
  </si>
  <si>
    <t xml:space="preserve">Корпус - оцинкованная сталь. 
Лопасти клапана - алюминий.
</t>
  </si>
  <si>
    <t>- Лопасть клапан имеет положение угла 0-90°</t>
  </si>
  <si>
    <t>Воздушный клапан SKG предназначен для регулирования скорости воздушного потока. Устанавливаются в систему воздуховодов круглого сечения. Поворот заслонки SKG производится электроприводом, который поставляется отдельно.</t>
  </si>
  <si>
    <t>Воздушный клапан SKM предназначен для регулирования скорости воздушного потока. Устанавливаются в систему воздуховодов круглого сечения. Поворот заслонки SKM производится электроприводом, который поставляется отдельно.</t>
  </si>
  <si>
    <t>Воздушный клапан SK предназначен для регулирования скорости воздушного потока. Устанавливаются в систему воздуховодов круглого сечения. Поворот заслонки SK производится вручную по шкале.</t>
  </si>
  <si>
    <t>Корпус - оцинкованная сталь. 
Лопасть клапана - алюминий.</t>
  </si>
  <si>
    <t>Момент вращения, Нм</t>
  </si>
  <si>
    <t>Воздушный клапан ZSK предназначен для регулирования скорости воздушного потока. Устанавливаются в систему воздуховодов круглого сечения. Поворот заслонки SKG производится электроприводом, который поставляется отдельно.</t>
  </si>
  <si>
    <t>- Максимальная температура воздуха 70°С</t>
  </si>
  <si>
    <t>Воздушный клапан ZSK-R предназначен для регулирования скорости воздушного потока. Устанавливаются в систему воздуховодов круглого сечения. Поворот заслонки ZSK-R производится вручную по шкале.</t>
  </si>
  <si>
    <t>Воздушный клапан ZSSK предназначен для регулирования скорости воздушного потока. Устанавливаются в систему воздуховодов прямоугольного сечения. Поворот заслонок ZSSK производится электроприводом, который поставляется отдельно.</t>
  </si>
  <si>
    <t>Размеры сечения, мм</t>
  </si>
  <si>
    <t>400х200</t>
  </si>
  <si>
    <t>500х250</t>
  </si>
  <si>
    <t>600х300</t>
  </si>
  <si>
    <t>600х350</t>
  </si>
  <si>
    <t>600х400</t>
  </si>
  <si>
    <t>700х400</t>
  </si>
  <si>
    <t>800х500</t>
  </si>
  <si>
    <t>1000х500</t>
  </si>
  <si>
    <t>Корпус - оцинкованная сталь. 
Лопасти клапана - алюминий.</t>
  </si>
  <si>
    <t>Быстроразъемные хомуты серии ZMC предназначены для быстрого и надежного монтажа и соединения различных элементов вентиляционной системы круглого сечения.</t>
  </si>
  <si>
    <t>Быстроразъемные хомуты серии AP предназначены для быстрого и надежного монтажа и соединения различных элементов вентиляционной системы круглого сечения.</t>
  </si>
  <si>
    <t>Гибкие вставки LJ-PG</t>
  </si>
  <si>
    <t>500х300</t>
  </si>
  <si>
    <t>Гибкие вставки ZFC предназначены для соединения различных элементов вентиляционных систем и предотвращают распространение вибрации на всю вентиляционную систему.</t>
  </si>
  <si>
    <t>Корпус вставки выполнен из оцинкованной стали, 
в середине закреплена лента ПВХ, обеспечивающая герметичность канала.</t>
  </si>
  <si>
    <t>Гибкие вставки LJ-PG предназначены для соединения различных элементов вентиляционных систем и предотвращают распространение вибрации на всю вентиляционную систему.</t>
  </si>
  <si>
    <t>Крышные коробы с шумоглушителем для крышных вентиляторов ZFRI</t>
  </si>
  <si>
    <t>Крышные коробы для крышных вентиляторов ZFR</t>
  </si>
  <si>
    <t>Гибкие вставки для прямоугольных воздуховодов ZFC</t>
  </si>
  <si>
    <t>Воздушные клапаны для прямоугольных воздуховодов ZSSK</t>
  </si>
  <si>
    <t>Воздушные клапаны для круглых воздуховодов с ручной регулировкой ZSK-R</t>
  </si>
  <si>
    <t>Воздушные клапаны для круглых воздуховодов с площадкой под привод ZSK</t>
  </si>
  <si>
    <t>Воздушные клапаны для круглых воздуховодов с ручной регулировкой SK</t>
  </si>
  <si>
    <t>Воздушные клапаны для круглых воздуховодов с площадкой под привод SKG</t>
  </si>
  <si>
    <t>Фланцы FSV с резиновым уплотнителем для подсоединения крышных вентиляторов VSV, VSVI и VSA к воздуховодам. Изготовлены из оцинкованной стали.</t>
  </si>
  <si>
    <t xml:space="preserve">Обратные клапаны RSK предназначены для обеспечения движения воздушного потока в одном направлении. Устанавливаются в систему воздуховодов круглого сечения. </t>
  </si>
  <si>
    <t>Обратные клапаны ATS предназначены для обеспечения движения воздушного потока в одном направлении. Корпус изготовлен из оцинкованной жести, лопатки алюминиевые. Заслонки устанавливаются только в вертикальные вытяжные воздуховоды с вентиляторами VSV и VSA.</t>
  </si>
  <si>
    <t>Гибкие соединения LSV предназначены для снижения вибрации вентилятора VSV и VSA . LSV изготовлены из неопреоновой ткани, соединительные фланцы выполнены из оцинкованной стали.</t>
  </si>
  <si>
    <t>Крышные короба KSV изготовлены из оцинкованной стали. Для монтажа крышных вентиляторов VSA на плоской и наклонной кровле. Толщина изоляции 50 мм. Oкрашенный RAL 9005.</t>
  </si>
  <si>
    <t>Крышные короба KS-K изготовлены из оцинкованной стали. Для монтажа крышных вентиляторов VSV на плоской кровле. Толщина изоляции 35 мм.</t>
  </si>
  <si>
    <t>ZFR 3,1-4E, ZFR 3,1-4D</t>
  </si>
  <si>
    <t>ZFR 3,5-4E, ZFR 3,5-4D, ZFR 4-4E, ZFR 4-4D</t>
  </si>
  <si>
    <t>ZFR 4,5-4E, ZFR 4,5-4D, ZFR 5-4D</t>
  </si>
  <si>
    <t>ZFR 5,6-4D, ZFR-6,3D</t>
  </si>
  <si>
    <t>ZFR 7,1 AD, ZFR 7,1 BD</t>
  </si>
  <si>
    <t>Диапазон измерений</t>
  </si>
  <si>
    <t>Точность измерений</t>
  </si>
  <si>
    <t>Описание алгоритма работы</t>
  </si>
  <si>
    <t>При повышении заданного пользователем макс. значения влажности или уровня СО2, установка включает режим повышенной производительности.</t>
  </si>
  <si>
    <t>5-99%</t>
  </si>
  <si>
    <t>400-2000 ppm</t>
  </si>
  <si>
    <t>Уровень звук. давления к окружению, дБ(А)</t>
  </si>
  <si>
    <t>Минимальная 
скорость воздуха, м/с</t>
  </si>
  <si>
    <t>ZCS-V350-2.4/1</t>
  </si>
  <si>
    <t>ZCS-V350-3.6/1</t>
  </si>
  <si>
    <t>Компактные приточные установки VEGA</t>
  </si>
  <si>
    <t>● VEKA 350 EC</t>
  </si>
  <si>
    <t>+5…+30</t>
  </si>
  <si>
    <t>Диапазон регулирования температуры, °С</t>
  </si>
  <si>
    <t>0…+50</t>
  </si>
  <si>
    <t>Температуры окружающей среды, °С</t>
  </si>
  <si>
    <t>Степень защиты</t>
  </si>
  <si>
    <t>IP56</t>
  </si>
  <si>
    <t>Компактные приточные установки с электрическим нагревателем VEKA INT EKO</t>
  </si>
  <si>
    <t>VEKA INT 400-5,0 L1 EKO</t>
  </si>
  <si>
    <t xml:space="preserve">VEKA INT 700-2,4 L1 EKO </t>
  </si>
  <si>
    <t xml:space="preserve">VEKA INT 700-5,0 L1 EKO </t>
  </si>
  <si>
    <t xml:space="preserve">VEKA INT 1000-2,4 L1 EKO </t>
  </si>
  <si>
    <t>VEKA INT 1000-5,0 L1 EKO</t>
  </si>
  <si>
    <t>VEKA INT 1000-9,0 L1 EKO</t>
  </si>
  <si>
    <t xml:space="preserve">VEKA INT 1000-12,0 L1 EKO </t>
  </si>
  <si>
    <t xml:space="preserve">VEKA INT 2000-6,0 L1 EKO  </t>
  </si>
  <si>
    <t xml:space="preserve">VEKA INT 2000-15,0 L1 EKO </t>
  </si>
  <si>
    <t xml:space="preserve">VEKA INT 2000-21,0 L1 EKO </t>
  </si>
  <si>
    <t>VEKA INT 3000-15 L1 EKO</t>
  </si>
  <si>
    <t>VEKA INT 3000-21 L1 EKO</t>
  </si>
  <si>
    <t>VEKA INT 3000-30 L1 EKO</t>
  </si>
  <si>
    <t>VEKA INT 3000-39 L1 EKO</t>
  </si>
  <si>
    <t>VEKA INT 4000-21 L1 EKO</t>
  </si>
  <si>
    <t>VEKA INT 4000-27 L1 EKO</t>
  </si>
  <si>
    <t>VEKA INT 4000-39 L1 EKO</t>
  </si>
  <si>
    <t>VEKA INT 4000-54 L1 EKO</t>
  </si>
  <si>
    <t>Напряжение питания, В 
(50 Гц)</t>
  </si>
  <si>
    <t>0,082/0,75</t>
  </si>
  <si>
    <t>1,28/5,95</t>
  </si>
  <si>
    <t>2,08/9,44</t>
  </si>
  <si>
    <t>5,08/13,32</t>
  </si>
  <si>
    <t>0,358/1,6</t>
  </si>
  <si>
    <t>2,76/12,03</t>
  </si>
  <si>
    <t>2,63/12,17</t>
  </si>
  <si>
    <t>5,23/14,24</t>
  </si>
  <si>
    <t>9,36/14,60</t>
  </si>
  <si>
    <t>12,23/19,06</t>
  </si>
  <si>
    <t>0,233/1,74</t>
  </si>
  <si>
    <t>0,438/1,97</t>
  </si>
  <si>
    <t>6,44/16,97</t>
  </si>
  <si>
    <t>15,44/23,62</t>
  </si>
  <si>
    <t>21,44/32,28</t>
  </si>
  <si>
    <t>15,92/25,80</t>
  </si>
  <si>
    <t>21,92/35,20</t>
  </si>
  <si>
    <t>30,92/47,20</t>
  </si>
  <si>
    <t>39,92/60,20</t>
  </si>
  <si>
    <t>0,920/4,2</t>
  </si>
  <si>
    <t>22,33/35,93</t>
  </si>
  <si>
    <t>28,33/44,93</t>
  </si>
  <si>
    <t>40,33/61,93</t>
  </si>
  <si>
    <t>1,325/5,93</t>
  </si>
  <si>
    <t>Компактные приточные установки с водяным нагревателем VEKA INT EKO</t>
  </si>
  <si>
    <t>Мощность нагревателя, кВт (теплоноситель 
+80 - +60  °С)</t>
  </si>
  <si>
    <t>0,232/1,77</t>
  </si>
  <si>
    <t>0,481/2,18</t>
  </si>
  <si>
    <t>0,93/4,15</t>
  </si>
  <si>
    <t>1,29/5,80</t>
  </si>
  <si>
    <r>
      <rPr>
        <b/>
        <sz val="10"/>
        <color theme="1"/>
        <rFont val="Calibri"/>
        <family val="2"/>
        <charset val="204"/>
        <scheme val="minor"/>
      </rPr>
      <t>●</t>
    </r>
    <r>
      <rPr>
        <b/>
        <sz val="11"/>
        <color theme="1"/>
        <rFont val="Calibri"/>
        <family val="2"/>
        <charset val="204"/>
        <scheme val="minor"/>
      </rPr>
      <t xml:space="preserve"> Flex</t>
    </r>
  </si>
  <si>
    <r>
      <rPr>
        <b/>
        <sz val="10"/>
        <color theme="1"/>
        <rFont val="Calibri"/>
        <family val="2"/>
        <charset val="204"/>
        <scheme val="minor"/>
      </rPr>
      <t xml:space="preserve">● </t>
    </r>
    <r>
      <rPr>
        <b/>
        <sz val="11"/>
        <color theme="1"/>
        <rFont val="Calibri"/>
        <family val="2"/>
        <charset val="204"/>
        <scheme val="minor"/>
      </rPr>
      <t>S-touch</t>
    </r>
  </si>
  <si>
    <t>● S-touch</t>
  </si>
  <si>
    <r>
      <rPr>
        <b/>
        <sz val="10"/>
        <color theme="1"/>
        <rFont val="Calibri"/>
        <family val="2"/>
        <charset val="204"/>
        <scheme val="minor"/>
      </rPr>
      <t>●</t>
    </r>
    <r>
      <rPr>
        <b/>
        <sz val="11"/>
        <color theme="1"/>
        <rFont val="Calibri"/>
        <family val="2"/>
        <charset val="204"/>
        <scheme val="minor"/>
      </rPr>
      <t xml:space="preserve"> S-touch</t>
    </r>
  </si>
  <si>
    <t>● Flex</t>
  </si>
  <si>
    <r>
      <rPr>
        <b/>
        <sz val="10"/>
        <color theme="1"/>
        <rFont val="Calibri"/>
        <family val="2"/>
        <charset val="204"/>
        <scheme val="minor"/>
      </rPr>
      <t>●</t>
    </r>
    <r>
      <rPr>
        <b/>
        <sz val="11"/>
        <color theme="1"/>
        <rFont val="Calibri"/>
        <family val="2"/>
        <charset val="204"/>
        <scheme val="minor"/>
      </rPr>
      <t xml:space="preserve">  Flex</t>
    </r>
  </si>
  <si>
    <t>0,75/3,91</t>
  </si>
  <si>
    <t xml:space="preserve"> Потребляемая мощность вентилятора, кВт/А</t>
  </si>
  <si>
    <t>Компактные приточно-вытяжные установки с роторным рекуператором SMARTY R V</t>
  </si>
  <si>
    <t>Пульты управления (опция)</t>
  </si>
  <si>
    <t>Шкафы управления ZCS-V350 (опция)</t>
  </si>
  <si>
    <t xml:space="preserve">Компактные приточно-вытяжные установки с пластинчатым рекуператором SMARTY X P </t>
  </si>
  <si>
    <t>Компактные приточно-вытяжные установки с пластинчатым рекуператором SMARTY X V</t>
  </si>
  <si>
    <t>Описание</t>
  </si>
  <si>
    <t xml:space="preserve">Описание </t>
  </si>
  <si>
    <t>Общая потребляемая мощность, кВт/A</t>
  </si>
  <si>
    <t>0,78/4,13</t>
  </si>
  <si>
    <t>0,11/0,9</t>
  </si>
  <si>
    <t>Дистанционный пульт управления с сенсорным дисплеем 4.3"</t>
  </si>
  <si>
    <t>Дистанционный пульт управления с сенсорными кнопками</t>
  </si>
  <si>
    <t>0,18/1,5</t>
  </si>
  <si>
    <t>0,42/1,89</t>
  </si>
  <si>
    <t>0,67/3,3</t>
  </si>
  <si>
    <t>1,37/6,7</t>
  </si>
  <si>
    <t>1,67/7,09</t>
  </si>
  <si>
    <t>Дистанционный пульт управления с кнопками и дисплеем</t>
  </si>
  <si>
    <t>Компактные приточно-вытяжные установки с пластинчатым рекуператором RIS H EKO</t>
  </si>
  <si>
    <t xml:space="preserve">RIS 1900 HE EKO 3.0      </t>
  </si>
  <si>
    <t xml:space="preserve">RIS 2500 HER EKO 3.0   </t>
  </si>
  <si>
    <t xml:space="preserve">RIS 700 HW EKO 3.0 </t>
  </si>
  <si>
    <t>RIS 1200 HW EKO 3.0</t>
  </si>
  <si>
    <t xml:space="preserve">RIS 1900 HW EKO 3.0 </t>
  </si>
  <si>
    <t>RIS 2200 HW EKO 3.0</t>
  </si>
  <si>
    <t>RIS 2500 HWR EKO 3.0</t>
  </si>
  <si>
    <t xml:space="preserve">RIS 3500 HWL EKO 3.0 </t>
  </si>
  <si>
    <t>1,54/8,02</t>
  </si>
  <si>
    <t>0,34/2,80</t>
  </si>
  <si>
    <t>2,82/14,07</t>
  </si>
  <si>
    <t>0,82/5,37</t>
  </si>
  <si>
    <t>3,99/19,32</t>
  </si>
  <si>
    <t>5,49/13,69</t>
  </si>
  <si>
    <t>1,89/8,49</t>
  </si>
  <si>
    <t>0,99/6,32</t>
  </si>
  <si>
    <t>4,44/19,2</t>
  </si>
  <si>
    <t>1,44/6,22</t>
  </si>
  <si>
    <t>8,34/19,59</t>
  </si>
  <si>
    <t>2,34/10,95</t>
  </si>
  <si>
    <t>400/1</t>
  </si>
  <si>
    <t>Компактные приточно-вытяжные установки с пластинчатым рекуператором RIS P EKO</t>
  </si>
  <si>
    <t xml:space="preserve">RIS 400 PW EKO 3.0 </t>
  </si>
  <si>
    <t xml:space="preserve">RIS 700 PW EKO 3.0 </t>
  </si>
  <si>
    <t>RIS 1900 PW EKO 3.0</t>
  </si>
  <si>
    <t xml:space="preserve">RIS 1200 PW EKO 3.0 </t>
  </si>
  <si>
    <t xml:space="preserve">RIS 2500 PW EKO 3.0 </t>
  </si>
  <si>
    <t>1,07/5,5</t>
  </si>
  <si>
    <t>3,17/4,5</t>
  </si>
  <si>
    <t>1,77/8,5</t>
  </si>
  <si>
    <t>0,17/1,5</t>
  </si>
  <si>
    <t>1,54/8,34</t>
  </si>
  <si>
    <t>3,34/15,84</t>
  </si>
  <si>
    <t>4,84/9,3</t>
  </si>
  <si>
    <t>0,34/2,84</t>
  </si>
  <si>
    <t>3,82/18,49</t>
  </si>
  <si>
    <t>6,82/14,19</t>
  </si>
  <si>
    <t>9,82/18,49</t>
  </si>
  <si>
    <t>0,82/5,49</t>
  </si>
  <si>
    <t>3,97/20,32</t>
  </si>
  <si>
    <t>6,97/14,92</t>
  </si>
  <si>
    <t>12,97/24,32</t>
  </si>
  <si>
    <t>0,97/6,32</t>
  </si>
  <si>
    <t>1,4/6,28</t>
  </si>
  <si>
    <t>5,90/12,78</t>
  </si>
  <si>
    <t>10,40/19,28</t>
  </si>
  <si>
    <t>19,40/32,28</t>
  </si>
  <si>
    <t>Компактные приточно-вытяжные установки с пластинчатым рекуператором RIS V EKO</t>
  </si>
  <si>
    <t xml:space="preserve">RIS 700 VER EKO 3.0   </t>
  </si>
  <si>
    <t xml:space="preserve">RIS 700 VEL EKO 3.0   </t>
  </si>
  <si>
    <t xml:space="preserve">RIS 1200 VER EKO 3.0   </t>
  </si>
  <si>
    <t xml:space="preserve">RIS 1200 VEL EKO 3.0      </t>
  </si>
  <si>
    <t xml:space="preserve">RIS 1200 VWR EKO 3.0    </t>
  </si>
  <si>
    <t xml:space="preserve">RIS 1200 VWL EKO 3.0    </t>
  </si>
  <si>
    <t xml:space="preserve">RIS 1900 VEL EKO 3.0   </t>
  </si>
  <si>
    <t>RIS 700 VWR EKO 3.0</t>
  </si>
  <si>
    <t xml:space="preserve">RIS 700 VWL EKO 3.0 </t>
  </si>
  <si>
    <t xml:space="preserve">RIS 1900 VWL EKO 3.0 </t>
  </si>
  <si>
    <t xml:space="preserve">RIS 1900 VWR EKO 3.0 </t>
  </si>
  <si>
    <t>RIS 2200 VWR EKO 3.0</t>
  </si>
  <si>
    <t>1,54/8,01</t>
  </si>
  <si>
    <t>2,87/14,49</t>
  </si>
  <si>
    <t>0,87/5,89</t>
  </si>
  <si>
    <t>3,98/19,32</t>
  </si>
  <si>
    <t>0,98/6,31</t>
  </si>
  <si>
    <t>RIS 2200 VEL EKO 3.0</t>
  </si>
  <si>
    <t>RIS 2200 VWL EKO 3.0</t>
  </si>
  <si>
    <t>4,43/19,32</t>
  </si>
  <si>
    <t>1,43/6,31</t>
  </si>
  <si>
    <t xml:space="preserve">RIRS 350 PW EKO 3.0 </t>
  </si>
  <si>
    <t>0,77/4,2</t>
  </si>
  <si>
    <t>0,181/1,60</t>
  </si>
  <si>
    <t xml:space="preserve">RIRS 400 VEL EKO 3.0   </t>
  </si>
  <si>
    <t xml:space="preserve">RIRS 1200 VER EKO 3.0   </t>
  </si>
  <si>
    <t xml:space="preserve">RIRS 1200 VEL EKO 3.0   </t>
  </si>
  <si>
    <t xml:space="preserve">RIRS 1900 VEL EKO 3.0   </t>
  </si>
  <si>
    <t xml:space="preserve">RIRS 1900 VER EKO 3.0     </t>
  </si>
  <si>
    <t xml:space="preserve">RIRS 400 VWR EKO 3.0 </t>
  </si>
  <si>
    <t xml:space="preserve">RIRS 400 VWL EKO 3.0 </t>
  </si>
  <si>
    <t>RIRS 700 VWR EKO 3.0</t>
  </si>
  <si>
    <t xml:space="preserve">RIRS 700 VWL EKO 3.0 </t>
  </si>
  <si>
    <t xml:space="preserve">RIRS 1200 VWR EKO 3.0 </t>
  </si>
  <si>
    <t>RIRS 1200 VWL EKO 3.0</t>
  </si>
  <si>
    <t xml:space="preserve">RIRS 1900 VWL EKO 3.0 </t>
  </si>
  <si>
    <t xml:space="preserve">RIRS 1900 VWR EKO 3.0 </t>
  </si>
  <si>
    <t>1,38/5,94</t>
  </si>
  <si>
    <t>0,18/1,60</t>
  </si>
  <si>
    <t>2,34/11,60</t>
  </si>
  <si>
    <t>0,34/2,90</t>
  </si>
  <si>
    <t>4,84/15,69</t>
  </si>
  <si>
    <t>0,84/5,69</t>
  </si>
  <si>
    <t>9,96/19,37</t>
  </si>
  <si>
    <t>0,96/6,37</t>
  </si>
  <si>
    <t>10,55/19,97</t>
  </si>
  <si>
    <t>1,55/6,97</t>
  </si>
  <si>
    <t>14,72/29,35</t>
  </si>
  <si>
    <t>2,72/12,05</t>
  </si>
  <si>
    <t>21,84/32,55</t>
  </si>
  <si>
    <t>3,84/6,55</t>
  </si>
  <si>
    <t>1,38/6,80</t>
  </si>
  <si>
    <t xml:space="preserve">RIRS 700 HE EKO 3.0     </t>
  </si>
  <si>
    <t xml:space="preserve">RIRS 1200 HE EKO 3.0   </t>
  </si>
  <si>
    <t xml:space="preserve">RIRS 1900 HE EKO 3.0   </t>
  </si>
  <si>
    <t xml:space="preserve">RIRS 5500 HE EKO 3.0   </t>
  </si>
  <si>
    <t xml:space="preserve">RIRS 400 HW EKO 3.0 </t>
  </si>
  <si>
    <t>RIRS 700 HW EKO 3.0</t>
  </si>
  <si>
    <t xml:space="preserve">RIRS 1200 HW EKO 3.0 </t>
  </si>
  <si>
    <t xml:space="preserve">RIRS 1900 HW EKO 3.0 </t>
  </si>
  <si>
    <t>RIRS 2500 HW EKO 3.0</t>
  </si>
  <si>
    <t xml:space="preserve">RIRS 3500 HW EKO 3.0 </t>
  </si>
  <si>
    <t xml:space="preserve">RIRS 5500 HW EKO 3.0 </t>
  </si>
  <si>
    <t>4,9/15,87</t>
  </si>
  <si>
    <t>0,9/5,87</t>
  </si>
  <si>
    <t>10/19,62</t>
  </si>
  <si>
    <t>1,0/6,62</t>
  </si>
  <si>
    <t>10,5/19,95</t>
  </si>
  <si>
    <t>1,5/6,95</t>
  </si>
  <si>
    <t>14,64/29,18</t>
  </si>
  <si>
    <t>2,64/11,88</t>
  </si>
  <si>
    <t>19,02/28,35</t>
  </si>
  <si>
    <t>4,02/6,65</t>
  </si>
  <si>
    <t>- Компактные размеры</t>
  </si>
  <si>
    <t>- Звуко- и теплоизолированный корпус</t>
  </si>
  <si>
    <t>- Встроенная система автоматики</t>
  </si>
  <si>
    <t>- Супер компактные размеры</t>
  </si>
  <si>
    <t>- Энергоэффективный вентилятор ZIEHL-ABEGG</t>
  </si>
  <si>
    <t>- Встроенный воздушный клапан с электроприводом</t>
  </si>
  <si>
    <t>1,5 м/с</t>
  </si>
  <si>
    <t>10,4/15,6</t>
  </si>
  <si>
    <t>7,54/11,3</t>
  </si>
  <si>
    <t xml:space="preserve"> Потребляемая мощность вентиляторов, кВт/А</t>
  </si>
  <si>
    <t>0,14/1,2</t>
  </si>
  <si>
    <t>0,168/1,15</t>
  </si>
  <si>
    <t>0,102/0,9</t>
  </si>
  <si>
    <t>0,42/1,84</t>
  </si>
  <si>
    <t>0,07/0,7</t>
  </si>
  <si>
    <t>0,166/1,5</t>
  </si>
  <si>
    <t>0,234/2,8</t>
  </si>
  <si>
    <t>0,82/5,33</t>
  </si>
  <si>
    <t>1,02/6,3</t>
  </si>
  <si>
    <t>1,44/6,2</t>
  </si>
  <si>
    <t>2,76/8,39</t>
  </si>
  <si>
    <t>2,33/10,8</t>
  </si>
  <si>
    <t>0,238/2,8</t>
  </si>
  <si>
    <t>0,87/5,7</t>
  </si>
  <si>
    <t>0,99/5,45</t>
  </si>
  <si>
    <t>1,5/6,54</t>
  </si>
  <si>
    <t>2,6/11,5</t>
  </si>
  <si>
    <t>3,98/6,24</t>
  </si>
  <si>
    <t>0,236/2,8</t>
  </si>
  <si>
    <t>0,83/5,62</t>
  </si>
  <si>
    <t>0,97/6,2</t>
  </si>
  <si>
    <t>1,52/6,64</t>
  </si>
  <si>
    <t>1,66/11,4</t>
  </si>
  <si>
    <t>3,8/6,2</t>
  </si>
  <si>
    <t>0,336/2,8</t>
  </si>
  <si>
    <t>0,87/5,8</t>
  </si>
  <si>
    <t>0,98/6,4</t>
  </si>
  <si>
    <t>1,43/6,4</t>
  </si>
  <si>
    <t>0,17/1,46</t>
  </si>
  <si>
    <t>0,72/5,0</t>
  </si>
  <si>
    <t>0,976/6,28</t>
  </si>
  <si>
    <t>1,4/6,24</t>
  </si>
  <si>
    <t>0,056/0,46</t>
  </si>
  <si>
    <t>0,07/0,3</t>
  </si>
  <si>
    <t>0,14/0,6</t>
  </si>
  <si>
    <t>0,278/1,25</t>
  </si>
  <si>
    <t>0,287/1,26</t>
  </si>
  <si>
    <t>Присоединительный размер, мм</t>
  </si>
  <si>
    <t>125/160</t>
  </si>
  <si>
    <t>150/160</t>
  </si>
  <si>
    <t>700х300</t>
  </si>
  <si>
    <t>900х300</t>
  </si>
  <si>
    <t>Компактные приточно-вытяжные установки с роторным рекуператором RIRS H EKO</t>
  </si>
  <si>
    <t>700x400</t>
  </si>
  <si>
    <t>800x500</t>
  </si>
  <si>
    <t>- Встроенный датчик защиты регенератора от обмерзания</t>
  </si>
  <si>
    <t>- Высокоэффективный пластинчатый рекуператор с КПД 94%</t>
  </si>
  <si>
    <t>5,36/14,10</t>
  </si>
  <si>
    <t>55,33/83,33</t>
  </si>
  <si>
    <t>- Высокоэффективный пластинчатый рекуператор с КПД 80%</t>
  </si>
  <si>
    <t>- Высокоэффективный пластинчатый рекуператор с КПД 90%</t>
  </si>
  <si>
    <t>Компактные приточно-вытяжные установки с роторным регенератором RIRS P EKO</t>
  </si>
  <si>
    <t xml:space="preserve">Компактные приточно-вытяжные установки с роторным регенератором RIRS V EKO </t>
  </si>
  <si>
    <t>● ZPE 500 L1 Compact</t>
  </si>
  <si>
    <t>● ZPE 800 L1 Compact</t>
  </si>
  <si>
    <t>Шкафы управления ZCS-mini (опция)</t>
  </si>
  <si>
    <t xml:space="preserve">● ZEA 500-2,0-1f </t>
  </si>
  <si>
    <t>● ZEA 500-5,0-2f</t>
  </si>
  <si>
    <t>● ZEA 800-5,0-2f</t>
  </si>
  <si>
    <t>● ZEA 800-9,0-3f</t>
  </si>
  <si>
    <t>● ZEA 800-12,0-3f</t>
  </si>
  <si>
    <t>Электрические нагреватели ZEA (опция)</t>
  </si>
  <si>
    <t>Приточные установки с электрическим нагревателем ZPE</t>
  </si>
  <si>
    <t>Компактные приточные установки ZPE Compact</t>
  </si>
  <si>
    <t>Компактные приточные установки VEKA EC</t>
  </si>
  <si>
    <t>Приточные установки с водяным нагревателем ZPW</t>
  </si>
  <si>
    <t>Приточно-вытяжные установки ZPVP P (подвесное исполнение)</t>
  </si>
  <si>
    <t>Приточно-вытяжные установки ZPVP H (горизонтальное исполнение)</t>
  </si>
  <si>
    <t>Приточно-вытяжные установки ZPVP V (вертикальное исполнение)</t>
  </si>
  <si>
    <t>ZPVP 450 VEL</t>
  </si>
  <si>
    <t>ZPVP 450 VER</t>
  </si>
  <si>
    <t xml:space="preserve">ZPVP 800 VEL </t>
  </si>
  <si>
    <t xml:space="preserve">ZPVP 800 VER </t>
  </si>
  <si>
    <t xml:space="preserve">ZPVP 1000 VEL </t>
  </si>
  <si>
    <t>ZPVP 1000 VER</t>
  </si>
  <si>
    <t>ZPVP 1500 VEL</t>
  </si>
  <si>
    <t xml:space="preserve">ZPVP 1500 VER </t>
  </si>
  <si>
    <t>ZPVP 2000 VEL</t>
  </si>
  <si>
    <t xml:space="preserve">ZPVP 2000 VER </t>
  </si>
  <si>
    <t>0,19/0,72</t>
  </si>
  <si>
    <t>0,23/1,0</t>
  </si>
  <si>
    <t>Модель установки</t>
  </si>
  <si>
    <t>1,5 м/</t>
  </si>
  <si>
    <t>ZPE 500 L1 Compact</t>
  </si>
  <si>
    <t>ZPE 800 L1 Compact</t>
  </si>
  <si>
    <t>ZPE 500 L1 Compact + ZEA 500-1,2-1f
ZPE 500 L1 Compact + ZEA 500-2,0-1f
ZPE 800 L1 Compact + ZEA 800-2,4-1f</t>
  </si>
  <si>
    <t>ZPE 500 L1 Compact + ZEA 500-5,0-2f
ZPE 800 L1 Compact + ZEA 800-5,0-2f</t>
  </si>
  <si>
    <t>ZPE 800 L1 Compact + ZEA 800-9,0-3f
ZPE 800 L1 Compact + ZEA 800-12,0-3f</t>
  </si>
  <si>
    <t>VEKA 350 EC + EKA 350-2,4-1f</t>
  </si>
  <si>
    <t>VEKA 350 EC + EKA 350-3,6-1f</t>
  </si>
  <si>
    <t>ZCS-V350-3.0-4.5/2</t>
  </si>
  <si>
    <t>VEKA 350 EC + EKA 350-3,0/4,5-2f</t>
  </si>
  <si>
    <t>Потребляемая мощность, кВт/A</t>
  </si>
  <si>
    <t>2,4/10,4; 3,6/15,6</t>
  </si>
  <si>
    <t>3,0/7,54; 4,5/11,3</t>
  </si>
  <si>
    <t>1,2/5,20</t>
  </si>
  <si>
    <t>2,4/10,43</t>
  </si>
  <si>
    <t>5,0/12,50</t>
  </si>
  <si>
    <t>2,54/11,04</t>
  </si>
  <si>
    <t>5,0/12,5</t>
  </si>
  <si>
    <t>9,0/13,00</t>
  </si>
  <si>
    <t>6,0/15,00</t>
  </si>
  <si>
    <t>15,0/21,65</t>
  </si>
  <si>
    <t>VEGA 350 E</t>
  </si>
  <si>
    <t>VEGA 700 E</t>
  </si>
  <si>
    <t>VEGA 1100 E</t>
  </si>
  <si>
    <t>0,93/1,90</t>
  </si>
  <si>
    <t>1,50/2,60</t>
  </si>
  <si>
    <t>2,5/4,10</t>
  </si>
  <si>
    <t>3,7/6,00</t>
  </si>
  <si>
    <t>5,93/9,5</t>
  </si>
  <si>
    <t>9,93/15,6</t>
  </si>
  <si>
    <t>12,93/20,2</t>
  </si>
  <si>
    <t>500x300</t>
  </si>
  <si>
    <t>600x350</t>
  </si>
  <si>
    <t>63,7/97,3</t>
  </si>
  <si>
    <t>48,7/74,5</t>
  </si>
  <si>
    <t>33,7/51,7</t>
  </si>
  <si>
    <t>16,5/25,4</t>
  </si>
  <si>
    <t>23,5/36,1</t>
  </si>
  <si>
    <t>25,0/38,4</t>
  </si>
  <si>
    <t>32,5/49,8</t>
  </si>
  <si>
    <t>47,5/72,6</t>
  </si>
  <si>
    <t>0,69/3,00</t>
  </si>
  <si>
    <t>1,15/5,10</t>
  </si>
  <si>
    <t>2,50/11,0</t>
  </si>
  <si>
    <t>3,70/6,00</t>
  </si>
  <si>
    <t>3,34/14,52</t>
  </si>
  <si>
    <t>4,62/20,1</t>
  </si>
  <si>
    <t>9,7/16,3</t>
  </si>
  <si>
    <t>6,7/11,8</t>
  </si>
  <si>
    <t>3,8/16,9</t>
  </si>
  <si>
    <t>0,52/2,2</t>
  </si>
  <si>
    <t>1,74/7,8</t>
  </si>
  <si>
    <t>0,58/2,6</t>
  </si>
  <si>
    <t>4,8/21,9</t>
  </si>
  <si>
    <t>1,8/8,2</t>
  </si>
  <si>
    <t>6,5/11,2</t>
  </si>
  <si>
    <t>0,44/2,0</t>
  </si>
  <si>
    <t>0,42/1,88</t>
  </si>
  <si>
    <t>0,58/2,5</t>
  </si>
  <si>
    <t>0,61/2,6</t>
  </si>
  <si>
    <t>1,02/4,4</t>
  </si>
  <si>
    <t>16,3/27,3</t>
  </si>
  <si>
    <t>1,22/4,5</t>
  </si>
  <si>
    <t>4,7/20,9</t>
  </si>
  <si>
    <t>0,34/0,73</t>
  </si>
  <si>
    <t>- Компактная конструкция</t>
  </si>
  <si>
    <t>- Высокоэффективный пластинчатый рекуператор с КПД 75%</t>
  </si>
  <si>
    <t>- Надежная работа в холодном климате</t>
  </si>
  <si>
    <t>- Компактные размеры, высота установки от 225 мм</t>
  </si>
  <si>
    <t>- Звуко- и теплоизолированный корпус толщиной 50 мм</t>
  </si>
  <si>
    <t>Компактные приточные установки VEGA оснащены фильтром класса G4, вентилятором с назад загнутыми лопатками, электронагревателем с ТЭНами (опция) из нержавеющей стали и защитой от перегрева. Корпус из оцинкованной стали толщиной 30 мм покрыт специальной эмалью.</t>
  </si>
  <si>
    <t>Компактные приточные установки VEKA EC оснащены фильтром класса G4, вентилятором с назад загнутыми лопатками, электронагревателем с ТЭНами (опция) из нержавеющей стали и защитой от перегрева. Корпус из оцинкованной стали толщиной 30 мм покрыт специальной эмалью.</t>
  </si>
  <si>
    <t>Компактные приточные установки VEKA INT EKO оснащены фильтром класса M5, вентилятором с назад загнутыми лопатками, электронагревателем с ТЭНами из нержавеющей стали и защитой от перегрева. Корпус из оцинкованной стали толщиной 30 мм покрыт специальной эмалью.</t>
  </si>
  <si>
    <t>Компактные приточные установки VEKA INT EKO оснащены фильтром класса M5, вентилятором с назад загнутыми лопатками, водяным медно-алюминиевым нагревателем. Корпус из оцинкованной стали толщиной 30 мм покрыт специальной эмалью.</t>
  </si>
  <si>
    <t>Компактные приточно-вытяжные установки SMARTY R V оснащены фильтрами класса M5, вентиляторами 
с EC-двигателем, роторным регенератором с КПД 80%, электронагревателем. Корпус из оцинкованной стали толщиной 
20 мм  покрыт специальной эмалью.</t>
  </si>
  <si>
    <t>Компактные приточно-вытяжные установки SMARTY X P оснащены фильтрами класса G4, вентиляторами 
с EC-двигателем, пластинчатым рекуператором с КПД 94%. Корпус  из оцинкованной стали толщиной 20 мм (2Х Р) и 30 мм (3X P / 4X P) покрыт специальной эмалью.</t>
  </si>
  <si>
    <t>Компактные приточно-вытяжные установки SMARTY X V оснащены фильтрами класса G4, вентиляторами 
с EC-двигателем, пластинчатым рекуператором с КПД 94%. Корпус из оцинкованной стали толщиной 30 мм покрыт специальной эмалью.</t>
  </si>
  <si>
    <t>Компактные приточно-вытяжные установки RIS H EKO оснащены фильтрами класса F7/M5, энергоэффективными вентиляторами, пластинчатым рекуператором с КПД 80%, электрическим или водяным нагревателем. Корпус из оцинкованной стали толщиной 30 и 50 мм (зависит от модели) покрыт порошковой эмалью.</t>
  </si>
  <si>
    <t>Компактные приточно-вытяжные установки RIS P EKO оснащены фильтрами M5, энергоэффективными вентиляторами, пластинчатым рекуператором с КПД 80%, электрическим или водяным нагревателем. Корпус толщиной из оцинкованной стали 30 и 50 мм (зависит от модели) покрыт порошковой эмалью.</t>
  </si>
  <si>
    <t>Компактные приточно-вытяжные установки RIS V EKO оснащены фильтрами F7/M5, энергоэффективными вентиляторами, пластинчатым рекуператором с КПД 90%, электрическим или водяным нагревателем. Корпус из оцинкованной стали толщиной 30 и 50 мм (зависит от модели) покрыт порошковой эмалью.</t>
  </si>
  <si>
    <t>Компактные приточно-вытяжные установки RIRS P EKO оснащены фильтрами F7/M5, энергоэффективными вентиляторами, роторным регенератором с КПД 90%, электрическим или водяным нагревателем. Корпус из оцинкованной стали толщиной 30 мм покрыт порошковой эмалью.</t>
  </si>
  <si>
    <t>Компактные приточно-вытяжные установки RIRS V EKO оснащены фильтрами F7/M5, энергоэффективными вентиляторами, роторным регенератором с КПД 85%, электрическим или водяным нагревателем. Корпус из оцинкованной стали толщиной 50 мм покрыт порошковой эмалью.</t>
  </si>
  <si>
    <t>Компактные приточно-вытяжные установки RIRS H EKO оснащены фильтрами F7/M5, вентиляторами c EC-двигателями, роторным регенератором с КПД 85%, электрическим или водяным нагревателем. Корпус из оцинкованной стали толщиной 50 мм  покрыт порошковой эмалью.</t>
  </si>
  <si>
    <t>Смесительные узлы ZMP Eco Kv</t>
  </si>
  <si>
    <t>Максимальный расход, м³/ч</t>
  </si>
  <si>
    <t>Модель насоса</t>
  </si>
  <si>
    <t>Мощность насоса, кВт</t>
  </si>
  <si>
    <t>Электропривод</t>
  </si>
  <si>
    <t>Модель 3-ходового клапана</t>
  </si>
  <si>
    <t>Kvs 3-ходового клапана</t>
  </si>
  <si>
    <t>25-40</t>
  </si>
  <si>
    <t>25-60</t>
  </si>
  <si>
    <t>25-80</t>
  </si>
  <si>
    <t>32-90</t>
  </si>
  <si>
    <t>225С-024Т-05-W (опционально 225-024Т-05 
225-230Т-05)</t>
  </si>
  <si>
    <t>VRG 131-15-1,0</t>
  </si>
  <si>
    <t>VRG 131-15-1,6</t>
  </si>
  <si>
    <t>VRG 131-15-2,5</t>
  </si>
  <si>
    <t>VRG 131-20-4,0</t>
  </si>
  <si>
    <t>VRG 131-20-6,3</t>
  </si>
  <si>
    <t>VRG 131-25-10</t>
  </si>
  <si>
    <t>VRG 131-25-16</t>
  </si>
  <si>
    <t>Смесительные узлы ZMP ECO Kv предназначены для регулирования расхода теплоносителя через воздушно-тепловые завесы. Один смесительный узел может обслуживать группу завес при условиях, указанных в технических данных.</t>
  </si>
  <si>
    <t>Смесительные узлы ZMP H Kv предназначены для регулирования расхода теплоносителя через воздушно-тепловые завесы. Один смесительный узел может обслуживать группу завес при условиях, указанных в технических данных.</t>
  </si>
  <si>
    <t>Диапазон расхода воды, м³/ч</t>
  </si>
  <si>
    <t>0,13-0,5</t>
  </si>
  <si>
    <t>0,4-1,1</t>
  </si>
  <si>
    <t>0,7-2,3</t>
  </si>
  <si>
    <t>225-230T-05</t>
  </si>
  <si>
    <t>32-80</t>
  </si>
  <si>
    <t>- Тип регулирования 0-10 В (2/3 поз - опционально)</t>
  </si>
  <si>
    <t>- Время срабатывания привода 60-120 с</t>
  </si>
  <si>
    <t xml:space="preserve"> Смесительные узлы серии ZMP предназначены для
регулирования мощности водяных нагревателей с помощью трехходового клапана с приводом, который обеспечивает смешивание прямой 
и обратной воды, тем самым регулируя температуру теплоносителя 
на входе в теплообменник.</t>
  </si>
  <si>
    <t>- Диапазон температуры теплоносителя +2…+105 °С</t>
  </si>
  <si>
    <t>- Максимальное рабочее давление 10 бар</t>
  </si>
  <si>
    <t>- Концентрация гликоля не более 40%</t>
  </si>
  <si>
    <t>- Тип регулирования 2-позиционное</t>
  </si>
  <si>
    <t>1,72/7,50</t>
  </si>
  <si>
    <t>2,1/9,15</t>
  </si>
  <si>
    <t>0,58/2,52</t>
  </si>
  <si>
    <t>0,42/2,2</t>
  </si>
  <si>
    <t>0,58/2,50</t>
  </si>
  <si>
    <r>
      <t>Компактные канальные вентиляторы ZFOKr (</t>
    </r>
    <r>
      <rPr>
        <b/>
        <sz val="12"/>
        <color rgb="FFFF0000"/>
        <rFont val="Calibri"/>
        <family val="2"/>
        <charset val="204"/>
        <scheme val="minor"/>
      </rPr>
      <t>ВЫВОДЯТСЯ ИЗ АССОРТИМЕНТА - ДЕЙСТВУЕТ СПЕЦИАЛЬНАЯ ЦЕНА, НАЛИЧИЕ УЗНАВАЙТЕ У ВАШЕГО МЕНЕДЖЕРА</t>
    </r>
    <r>
      <rPr>
        <b/>
        <sz val="12"/>
        <color theme="1"/>
        <rFont val="Calibri"/>
        <family val="2"/>
        <charset val="204"/>
        <scheme val="minor"/>
      </rPr>
      <t>)</t>
    </r>
  </si>
  <si>
    <t>- Максимальный расход воздуха до 9500 м³/ч</t>
  </si>
  <si>
    <t>Указанные в прайс-листе технические параметры носят справочный характер.</t>
  </si>
  <si>
    <t>Уровень звуковой мощности, дБ(А)</t>
  </si>
  <si>
    <t>LJ-PG 40-20</t>
  </si>
  <si>
    <t>Кронштейны SSA изготовлен из оцинкованной жести. Предназначены для крепления короба KSV к покрытию плоской кровле. Oкрашены в RAL 9005.</t>
  </si>
  <si>
    <t>Кронштейны SSA 45° изготовлена из оцинкованной жести. Предназначены  предназначена для крепления короба KSV к покрытию крыши с уклоном ската 45°. Oкрашены в RAL 9005.</t>
  </si>
  <si>
    <t>Совместно с коробами серии KSV</t>
  </si>
  <si>
    <t>VSA 190S, VSA 190L, VSA 190 EKO</t>
  </si>
  <si>
    <t xml:space="preserve">KS-K 355-400 </t>
  </si>
  <si>
    <t xml:space="preserve">KS -K 560-630 </t>
  </si>
  <si>
    <t>Крышные короба KSP-K изготовлены из оцинкованной стали. Для монтажа крышных вентиляторов VSV на плоской кровле. Шумоподавляющий материал обладает стойкостью к износу, если скорость воздуха не достигает 20 м/с.</t>
  </si>
  <si>
    <t>Быстроразъемные хомуты ZMC</t>
  </si>
  <si>
    <t>Быстроразъемные хомуты АР</t>
  </si>
  <si>
    <t>- Тепло- и шумоизолированные воздуховоды</t>
  </si>
  <si>
    <t>Уровень звук. давления (мин/макс)*, дБ(А)</t>
  </si>
  <si>
    <t>HE - модели со встроенным электронагревателем 
HW - модели с возможностью подключения канального водяного нагревателя</t>
  </si>
  <si>
    <t>VEKA INT 400-1,2 L1 EKO</t>
  </si>
  <si>
    <t>Конечное аэродинамическое сопротивление, Па</t>
  </si>
  <si>
    <t>Изготавливаются из полосы оцинкованной 
стали с прокладкой из микропористой резины, которая уменьшает вибрацию и повышает герметичность соединения.</t>
  </si>
  <si>
    <t>VEKA INT 1000 W L1 EKO</t>
  </si>
  <si>
    <t>VEKA INT 2000 W L1 EKO</t>
  </si>
  <si>
    <t>VEKA INT 3000 W L1 EKO</t>
  </si>
  <si>
    <t>VEKA INT 4000 W L1 EKO</t>
  </si>
  <si>
    <t>RIRS 2500 VE EKO 3.0</t>
  </si>
  <si>
    <t>RIRS 2500 VW EKO 3.0</t>
  </si>
  <si>
    <t>RIRS 3500 VE EKO 3.0</t>
  </si>
  <si>
    <t xml:space="preserve">RIRS 3500 VW EKO 3.0 </t>
  </si>
  <si>
    <t>RIRS 5500 VE EKO 3.0</t>
  </si>
  <si>
    <t>RIRS 5500 VW EKO 3.0</t>
  </si>
  <si>
    <t xml:space="preserve">● ZEA 500-1,2-1f </t>
  </si>
  <si>
    <t>● ZEA 800-2,4-1f</t>
  </si>
  <si>
    <t>- Звуко- и теплоизолированный корпус толщиной 25 мм</t>
  </si>
  <si>
    <t>Компактные приточные установки ZPE Compact оснащены фильтром класса EU5, вентилятором с вперед загнутыми лопатками, электронагревателем с ТЭНами (опция) из нержавеющей стали. Корпус из оцинкованной стали 
толщиной 25 мм.</t>
  </si>
  <si>
    <t>- Компактные размеры, высота установки от 400 мм</t>
  </si>
  <si>
    <t>- Эффективный медно-алюминиевый теплообменник</t>
  </si>
  <si>
    <t>- Монтаж в горизонтальном положении</t>
  </si>
  <si>
    <t>*к окружению на расстоянии 1,5 м</t>
  </si>
  <si>
    <r>
      <rPr>
        <b/>
        <sz val="11"/>
        <color theme="1"/>
        <rFont val="Calibri"/>
        <family val="2"/>
        <charset val="204"/>
      </rPr>
      <t>±</t>
    </r>
    <r>
      <rPr>
        <b/>
        <sz val="11"/>
        <color theme="1"/>
        <rFont val="Calibri"/>
        <family val="2"/>
        <charset val="204"/>
        <scheme val="minor"/>
      </rPr>
      <t>2%</t>
    </r>
  </si>
  <si>
    <t>±2%</t>
  </si>
  <si>
    <t>● Датчик влажности для RCS</t>
  </si>
  <si>
    <t>● Датчик CO2 для RCS</t>
  </si>
  <si>
    <t>● Фильтр RCS 350</t>
  </si>
  <si>
    <t>● Фильтр RCS 500</t>
  </si>
  <si>
    <t>● Фильтр RCS 650</t>
  </si>
  <si>
    <t>● Фильтр RCS 950</t>
  </si>
  <si>
    <t>● Фильтр RCS 1350</t>
  </si>
  <si>
    <t>● Фильтр RCS 1500</t>
  </si>
  <si>
    <t>- Интеллектуальная система управления</t>
  </si>
  <si>
    <t>- Усиленный корпус из оцинкованной стали толщиной 1,5 мм</t>
  </si>
  <si>
    <t>Крышный короб ZRS изготовлен из оцинкованной стали, с теплоизолированными стенками (толщиной 50 мм). Предназначен для установки на плоской кровле.</t>
  </si>
  <si>
    <t>Крышный короб ZRSI из оцинкованной стали, с теплоизолированными стенками (толщиной 50 мм) и дополнительными пластинами шумоглушения. Предназначен для установки на плоской кровле.</t>
  </si>
  <si>
    <t>Вытяжные диффузоры серии Е предназначены для обеспечения вытяжки/притока воздуха. Изготовлены из высококачественной стали с последующей порошковой покраской. Цвет - «кристально белый» (RAL 9016). Фактура глянцевая.</t>
  </si>
  <si>
    <t>Приточные диффузоры серии Е предназначены для обеспечения вытяжки/притока воздуха. Изготовлены из высококачественной стали с последующей порошковой покраской. Цвет - «кристально белый» (RAL 9016). Фактура глянцевая.</t>
  </si>
  <si>
    <t>2 WA – приточно-вытяжные алюминиевые решетки с индивидуально регулируемыми горизонтальными и вертикальными жалюзи для направления потока воздуха. Аналоги АДН, SAG.</t>
  </si>
  <si>
    <t>- Акриловый клей с пламегасящими добавками</t>
  </si>
  <si>
    <t>ISODF — cерия гибких, теплоизолированных воздуховодов из металлизированной полиэфирной ленты класса "Эконом". Используются для транспортировки воздуха в системах механической вентиляции.</t>
  </si>
  <si>
    <t>Гибкие теплоизолированные воздуховоды с синтепоном  ISO ZF</t>
  </si>
  <si>
    <t>ISO ZF — cерия гибких, теплоизолированных воздуховодов из металлизированной полиэфирной ленты класса "Эконом". Используются для транспортировки воздуха в системах механической вентиляции.</t>
  </si>
  <si>
    <t>Гибкие тепло- и звукоизолированные воздуховоды с синтепоном  SONO ZF</t>
  </si>
  <si>
    <t>Сетевой модуль для управления установкой со смартфона</t>
  </si>
  <si>
    <t>● RCB 150</t>
  </si>
  <si>
    <t>● EH-1000</t>
  </si>
  <si>
    <t>30 / 50 / 70 / 90 / 110 / 150</t>
  </si>
  <si>
    <t>20 / 24 / 29 / 31 / 35 / 38</t>
  </si>
  <si>
    <r>
      <t xml:space="preserve">электрический нагреватель для RCB 150
</t>
    </r>
    <r>
      <rPr>
        <b/>
        <sz val="10"/>
        <color theme="1"/>
        <rFont val="Calibri"/>
        <family val="2"/>
        <charset val="204"/>
      </rPr>
      <t>(обязательная опция при наружной температуре ниже 0 °С)</t>
    </r>
  </si>
  <si>
    <t>Потребляемая мощность, Вт</t>
  </si>
  <si>
    <t>● RCB 150 F7</t>
  </si>
  <si>
    <t>● RCB 150 H12 + carbon</t>
  </si>
  <si>
    <t>Сменная фильтрующая вставка Н12 + carbon (класс очистки Н12 + угольный фильтр)</t>
  </si>
  <si>
    <t>Средний срок службы**, месяцы</t>
  </si>
  <si>
    <t>6-12</t>
  </si>
  <si>
    <t>12-24</t>
  </si>
  <si>
    <t>- Уникальная 5-ступенчатая система очистки</t>
  </si>
  <si>
    <t>- Производительность 150 м³/ч - для помещений до 75 м²</t>
  </si>
  <si>
    <t>- Низкий уровень шума от 20 дБ(А)</t>
  </si>
  <si>
    <t>- 6 скоростей вентилятора, бесшумный DC-электродвигатель</t>
  </si>
  <si>
    <t>Сменные фильтры для RCB 150</t>
  </si>
  <si>
    <t>- Информативный пульт ДУ в комплекте, 6 режимов работы</t>
  </si>
  <si>
    <t>Приточно-очистительный комплекс BREZZA подает свежий воздух с улицы в помещение, при этом очищает и обеззараживает его с помощью многоступенчатой и высокоэффективной системы фильтров, а так же подогревает воздух до комфортной температуры**.</t>
  </si>
  <si>
    <t>**интенсивность загрязнения фильтров может изменяться в зависимости от условий эксплуатации и от экологической обстановки. Рекомендуется проводить регулярный визуальный осмотр.</t>
  </si>
  <si>
    <t>● 341-024D-03</t>
  </si>
  <si>
    <t>341-024D-03-S2</t>
  </si>
  <si>
    <t>● 341-230D-03</t>
  </si>
  <si>
    <t>341-230D-03-S2</t>
  </si>
  <si>
    <t>● 341C-024D-03</t>
  </si>
  <si>
    <t>341C-024D-03-S2</t>
  </si>
  <si>
    <t xml:space="preserve">● 341-024-05 </t>
  </si>
  <si>
    <t>● 341-230-05</t>
  </si>
  <si>
    <t>341C-024-05</t>
  </si>
  <si>
    <t xml:space="preserve">● 361-024-10 </t>
  </si>
  <si>
    <t xml:space="preserve">361-024-10-S2 </t>
  </si>
  <si>
    <t xml:space="preserve">● 361-230-10 </t>
  </si>
  <si>
    <t xml:space="preserve">361-230-10-S2 </t>
  </si>
  <si>
    <t>● 361C-024-10</t>
  </si>
  <si>
    <t>361C-024-10-S2</t>
  </si>
  <si>
    <t>361-024-20-S2</t>
  </si>
  <si>
    <t>361-230-20-S2</t>
  </si>
  <si>
    <t>361C-024-20-S2</t>
  </si>
  <si>
    <t>● 361-024-20</t>
  </si>
  <si>
    <t>● 361-230-20</t>
  </si>
  <si>
    <t>● 361C-024-20</t>
  </si>
  <si>
    <t>● 225-230T-05</t>
  </si>
  <si>
    <t>● 225C-024T-05-W</t>
  </si>
  <si>
    <t>● 227-024-05</t>
  </si>
  <si>
    <t>227-024-05-S1</t>
  </si>
  <si>
    <t>● 227-230-05</t>
  </si>
  <si>
    <t>227-230-05-S1</t>
  </si>
  <si>
    <t>● 227C-024-05</t>
  </si>
  <si>
    <t>225-024T-05</t>
  </si>
  <si>
    <t>225C-024T-05</t>
  </si>
  <si>
    <t>225C-024T-05-S2</t>
  </si>
  <si>
    <t>227-230-05-P5</t>
  </si>
  <si>
    <t>227-230-08-S1</t>
  </si>
  <si>
    <t>● 227C-024-10</t>
  </si>
  <si>
    <t>227-024-15</t>
  </si>
  <si>
    <t>227-024-15-S1</t>
  </si>
  <si>
    <t>227C-024-15</t>
  </si>
  <si>
    <t>227-230-15-S1</t>
  </si>
  <si>
    <t>Электроприводы с возвратной пружиной</t>
  </si>
  <si>
    <t>Электроприводы без возвратной пружины</t>
  </si>
  <si>
    <t>363-024-20</t>
  </si>
  <si>
    <t>363-024-20-S2</t>
  </si>
  <si>
    <t>363-230-20</t>
  </si>
  <si>
    <t>363-230-20-S2</t>
  </si>
  <si>
    <t>363C-024-20</t>
  </si>
  <si>
    <t>363C-024-20-S2</t>
  </si>
  <si>
    <t>363-024-30</t>
  </si>
  <si>
    <t>363-024-30-S2</t>
  </si>
  <si>
    <t>363-230-30</t>
  </si>
  <si>
    <t>363-230-30-S2</t>
  </si>
  <si>
    <t>363C-024-30</t>
  </si>
  <si>
    <t>363C-024-30-S2</t>
  </si>
  <si>
    <t>363-024-40</t>
  </si>
  <si>
    <t>363-024-40-S2</t>
  </si>
  <si>
    <t>363-230-40</t>
  </si>
  <si>
    <t>363-230-40-S2</t>
  </si>
  <si>
    <t>363C-024-40</t>
  </si>
  <si>
    <t>363C-024-40-S2</t>
  </si>
  <si>
    <t>227CS-024-15</t>
  </si>
  <si>
    <t>225CS-024T-05-W</t>
  </si>
  <si>
    <t>227CS-024-05</t>
  </si>
  <si>
    <t>227S-230-05</t>
  </si>
  <si>
    <t>227S-230-05-P5</t>
  </si>
  <si>
    <t>227S-230-05-S1</t>
  </si>
  <si>
    <t>227SZ-024-05</t>
  </si>
  <si>
    <t>227SZ-230-05</t>
  </si>
  <si>
    <t>227CS-024-08</t>
  </si>
  <si>
    <t>225CS-024T-05</t>
  </si>
  <si>
    <t>227SZ-230-05-S1</t>
  </si>
  <si>
    <t>227CSZ-024-08</t>
  </si>
  <si>
    <t>Крутящий момент, Нм</t>
  </si>
  <si>
    <t>Напряжение питания, В</t>
  </si>
  <si>
    <t>Тип управления</t>
  </si>
  <si>
    <t>Особенности привода</t>
  </si>
  <si>
    <t>2 вспомогательных переключателя</t>
  </si>
  <si>
    <t>- Класс защиты IP54</t>
  </si>
  <si>
    <t>- BLDC двигатель (бесщеточный двигатель постоянного тока)</t>
  </si>
  <si>
    <t>- Высокая надежность (более 100 000 циклов)</t>
  </si>
  <si>
    <t>- Невероятно легкая и надежная установка</t>
  </si>
  <si>
    <t>- Сделано в Германии</t>
  </si>
  <si>
    <t>плавное (0)2–10 В или (0)4–20 мА</t>
  </si>
  <si>
    <t>плавное (0)2-10В или (0)4-20 мА</t>
  </si>
  <si>
    <t>2-позиционное</t>
  </si>
  <si>
    <t>19…29 В~/=</t>
  </si>
  <si>
    <t>85…265 В~/=</t>
  </si>
  <si>
    <t>обратная связь, 2 вспомогательных переключателя</t>
  </si>
  <si>
    <t>обратная связь</t>
  </si>
  <si>
    <t>Приводы серии 341, 361 предназначены для управления воздушными и водяными клапанами в системах отопления, вентиляции и кондиционирования воздуха. Приводы должны устанавливаться в сухой среде, свободной от агрессивных веществ.</t>
  </si>
  <si>
    <t>Приводы серии 225, 227, 363 предназначены для управления воздушными и водяными клапанами в системах отопления, вентиляции и кондиционирования воздуха. Приводы должны устанавливаться в сухой среде, свободной от агрессивных веществ.</t>
  </si>
  <si>
    <t>Приводы серии 225, 227 предназначены для управления воздушными и водяными клапанами в системах отопления, вентиляции и кондиционирования воздуха. Приводы должны устанавливаться в сухой среде, свободной от агрессивных веществ.</t>
  </si>
  <si>
    <t>2/3-позиционное</t>
  </si>
  <si>
    <t>плавное (0)2–10 В или
(0)4–20 мА</t>
  </si>
  <si>
    <t>1 вспомогательный переключатель</t>
  </si>
  <si>
    <t>потенциометр</t>
  </si>
  <si>
    <t>обратная связь, без скобы, для водяных клапанов VRG131</t>
  </si>
  <si>
    <t>230 В~</t>
  </si>
  <si>
    <t>24 В~/=</t>
  </si>
  <si>
    <t>плавное 0–10 В</t>
  </si>
  <si>
    <t>Время срабатывания, с</t>
  </si>
  <si>
    <t>227CSZ-024-02A</t>
  </si>
  <si>
    <t>20-35</t>
  </si>
  <si>
    <t>плавное (0)2-10 В или (0)4-20 мА</t>
  </si>
  <si>
    <t>Адаптеры для 3-х ходовых вентилей VRG 131</t>
  </si>
  <si>
    <t>- Параллельное управление до 10 приводами</t>
  </si>
  <si>
    <t>- Простой монтаж, не требуется обслуживание</t>
  </si>
  <si>
    <t>- Для скрытой или открытой установки</t>
  </si>
  <si>
    <t>- Защита от перегрузки по току и обратной полярности</t>
  </si>
  <si>
    <t>Тип монтажа</t>
  </si>
  <si>
    <t>для открытой установки</t>
  </si>
  <si>
    <t>для скрытой установки</t>
  </si>
  <si>
    <t>Позиционеры предназначены для работы с электроприводами с плавным управлением. Позиционеры модели FGEB-AB-5 предназначены для открытой установки, а FGEB-EB-5 — для скрытой установки. Позиционеры должны устанавливаться в сухой среде, свободной от агрессивных веществ.</t>
  </si>
  <si>
    <t>- Питание привода 230 В</t>
  </si>
  <si>
    <t>● ZPE 2000-5,0 L3</t>
  </si>
  <si>
    <t>● ZPE 2000-9,0 L3</t>
  </si>
  <si>
    <t>● ZPE 2000-12,0 L3</t>
  </si>
  <si>
    <t>● ZPE 3000-15,0 L3</t>
  </si>
  <si>
    <t>● ZPE 3000-22,0 L3</t>
  </si>
  <si>
    <t>● ZPE 4000-22,5 L3</t>
  </si>
  <si>
    <t>● ZPE 4000-30,0 L3</t>
  </si>
  <si>
    <t>● ZPE 4000-45,0 L3</t>
  </si>
  <si>
    <t>● ZPE 6000-30,0 L3</t>
  </si>
  <si>
    <t>● ZPE 6000-45,0 L3</t>
  </si>
  <si>
    <t>● ZPE 6000-60,0 L3</t>
  </si>
  <si>
    <t xml:space="preserve">● ZPW 2000/14 L1 </t>
  </si>
  <si>
    <t xml:space="preserve">● ZPW 3000/27 L1 </t>
  </si>
  <si>
    <t xml:space="preserve">● ZPW 4000/41 L1 </t>
  </si>
  <si>
    <t xml:space="preserve">● ZPW 2000/14 L3 </t>
  </si>
  <si>
    <t xml:space="preserve">● ZPW 3000/27 L3 </t>
  </si>
  <si>
    <t xml:space="preserve">● ZPW 4000/41 L3 </t>
  </si>
  <si>
    <t xml:space="preserve">● ZPW 6000/54 L3 </t>
  </si>
  <si>
    <t xml:space="preserve">● ZPVP 450 PE </t>
  </si>
  <si>
    <t>● ZPVP 450 PW</t>
  </si>
  <si>
    <t xml:space="preserve">● ZPVP 800 PE </t>
  </si>
  <si>
    <t>● ZPVP 800 PW</t>
  </si>
  <si>
    <t>● ZPVP 1000 PE</t>
  </si>
  <si>
    <t>● ZPVP 1000 PW</t>
  </si>
  <si>
    <t xml:space="preserve">● ZPVP 1500 PE </t>
  </si>
  <si>
    <t>● ZPVP 1500 PW</t>
  </si>
  <si>
    <t>● ZPVP 450 HE</t>
  </si>
  <si>
    <t>● ZPVP 450 HW</t>
  </si>
  <si>
    <t>● ZPVP 800 HE</t>
  </si>
  <si>
    <t>● ZPVP 800 HW</t>
  </si>
  <si>
    <t>● ZPVP 1000 HE</t>
  </si>
  <si>
    <t>● ZPVP 1000 HW</t>
  </si>
  <si>
    <t>● ZPVP 1500 HE</t>
  </si>
  <si>
    <t>● ZPVP 1500 HW</t>
  </si>
  <si>
    <t>● ZPVP 2000 HE</t>
  </si>
  <si>
    <t>● ZPVP 2000 HW</t>
  </si>
  <si>
    <t>● MTY 1,5</t>
  </si>
  <si>
    <t>● MTY 2,5</t>
  </si>
  <si>
    <t>Тип регулятора</t>
  </si>
  <si>
    <t>Тиристорный</t>
  </si>
  <si>
    <t>Максимальный ток, А</t>
  </si>
  <si>
    <t>Для ЕС-двигателей</t>
  </si>
  <si>
    <t>Трансформаторный</t>
  </si>
  <si>
    <t>РСВТ 2</t>
  </si>
  <si>
    <t>РСВТ 3</t>
  </si>
  <si>
    <t>РСВТ 4</t>
  </si>
  <si>
    <t>РСВТ 5</t>
  </si>
  <si>
    <t>РСВТ 7</t>
  </si>
  <si>
    <t>РСВТ 11</t>
  </si>
  <si>
    <t>Трансформаторные регуляторы скорости РСВТ</t>
  </si>
  <si>
    <t>Регуляторы скорости вентиляторов РСВТ предназначены для ручного ступенчатого регулирования скорости вращения электродвигателей вентиляторов, управляемых напряжением. На передней панели регуляторов размещается переключатель скорости и индикатор.</t>
  </si>
  <si>
    <t>- Дополнительный выход 230В для электропривода</t>
  </si>
  <si>
    <t>- Защита от перегрева и от обрыва фаз</t>
  </si>
  <si>
    <t>- Влагостойкий корпус (IP44)</t>
  </si>
  <si>
    <t>- 5 ступеней напряжения</t>
  </si>
  <si>
    <t>Частотный</t>
  </si>
  <si>
    <t>● ATV310 0.37кВт 380В 3Ф</t>
  </si>
  <si>
    <t>● ATV310 0.75кВт 380В 3Ф</t>
  </si>
  <si>
    <t>● ATV310 1.5кВт 380В 3Ф</t>
  </si>
  <si>
    <t>● ATV310 2.2кВт 380В 3Ф</t>
  </si>
  <si>
    <t>● ATV310 3кВт 380В 3Ф</t>
  </si>
  <si>
    <t>● ATV310 4кВт 380В 3Ф</t>
  </si>
  <si>
    <t>● ATV310 5.5кВт 380В 3Ф</t>
  </si>
  <si>
    <t>● ATV310 7.5кВт 380В 3Ф</t>
  </si>
  <si>
    <t>● ATV310 11кВт 380В 3Ф</t>
  </si>
  <si>
    <t>- Встроенные коммуникации: Modbus</t>
  </si>
  <si>
    <t>- Диапазон регулирования: 0,5...400 Гц</t>
  </si>
  <si>
    <t>- Уровень защиты: IP 20</t>
  </si>
  <si>
    <t>Мощность двигателя, кВт</t>
  </si>
  <si>
    <t>- Встроенная панель управления</t>
  </si>
  <si>
    <t>Тип элемента</t>
  </si>
  <si>
    <t>Частотный преобразователь</t>
  </si>
  <si>
    <t>Панель для VLT</t>
  </si>
  <si>
    <t>Комплект для повышения класса защиты</t>
  </si>
  <si>
    <t>Регуляторы мощности электрических нагревателей</t>
  </si>
  <si>
    <t>● РТК 6</t>
  </si>
  <si>
    <t>Трехходовые смесительные клапаны DANFOSS</t>
  </si>
  <si>
    <t>Клапан HRB3 DN15 KVS 0.63</t>
  </si>
  <si>
    <t>Клапан HRB3 DN15 KVS 1.0</t>
  </si>
  <si>
    <t>Клапан HRB3 DN15 KVS 1.63</t>
  </si>
  <si>
    <t>Клапан HRB3 DN15 KVS 2.5</t>
  </si>
  <si>
    <t>Клапан HRB3 DN20 KVS 4.0</t>
  </si>
  <si>
    <t>Клапан HRB3 DN20 KVS 6.3</t>
  </si>
  <si>
    <t>Клапан HRB3 DN25 KVS 10</t>
  </si>
  <si>
    <t>Клапан HRB3 DN25 KVS 6.3</t>
  </si>
  <si>
    <t>Клапан HRB3 DN32 KVS 16</t>
  </si>
  <si>
    <t>Клапан HRB3 DN40 KVS 25</t>
  </si>
  <si>
    <t>Клапан HRB3 DN50 KVS 40</t>
  </si>
  <si>
    <t>● R 001</t>
  </si>
  <si>
    <t>● NEMA1-M1</t>
  </si>
  <si>
    <t>● NEMA1-M2</t>
  </si>
  <si>
    <t>● NEMA1-M3</t>
  </si>
  <si>
    <t>NEMA1-M4</t>
  </si>
  <si>
    <t>NEMA1-M5</t>
  </si>
  <si>
    <t>● TJK 330 (для РТК)</t>
  </si>
  <si>
    <t>3F25-18</t>
  </si>
  <si>
    <t>3F32-28</t>
  </si>
  <si>
    <t>3F40-44</t>
  </si>
  <si>
    <t>3F50-60</t>
  </si>
  <si>
    <t>3F65-90</t>
  </si>
  <si>
    <t>3F80-150</t>
  </si>
  <si>
    <t>3F100-225</t>
  </si>
  <si>
    <t>3F125-280</t>
  </si>
  <si>
    <t>3F150-400</t>
  </si>
  <si>
    <t>VRG 131 15-0,63 RP ½</t>
  </si>
  <si>
    <t>● VRG 131 15-1,0 RP ½</t>
  </si>
  <si>
    <t>● VRG 131 15-1,6 RP ½</t>
  </si>
  <si>
    <t>● VRG 131 15-2,5 RP ½</t>
  </si>
  <si>
    <t xml:space="preserve">● VRG 131 15-4,0 RP ½  </t>
  </si>
  <si>
    <t>● VRG 131 20-4 RP ¾</t>
  </si>
  <si>
    <t>● VRG 131 20-6.3 RP ¾</t>
  </si>
  <si>
    <t>● VRG 131 25-10 RP 1</t>
  </si>
  <si>
    <t>● VRG 131 25-6.3 RP 1</t>
  </si>
  <si>
    <t>● VRG 131 32-16 RP 1 ¼</t>
  </si>
  <si>
    <t>● VRG 131 40-25 RP 1 ½</t>
  </si>
  <si>
    <t>● VRG 131 50-40 RP 2</t>
  </si>
  <si>
    <t>Тип датчика</t>
  </si>
  <si>
    <t>контактный</t>
  </si>
  <si>
    <t>уличный</t>
  </si>
  <si>
    <t>погружной</t>
  </si>
  <si>
    <t>канальный</t>
  </si>
  <si>
    <t>комнатный</t>
  </si>
  <si>
    <t>TJ-P10K (Salda)</t>
  </si>
  <si>
    <t>● TJ-K10K (для EKR, Salda)</t>
  </si>
  <si>
    <t>● RTF1-PT1000</t>
  </si>
  <si>
    <t>● HTF-PT1000</t>
  </si>
  <si>
    <t>ETF-944/99-H-NTC</t>
  </si>
  <si>
    <t>● ETF-1144/99-NTC</t>
  </si>
  <si>
    <t>● ETF01-PT1000</t>
  </si>
  <si>
    <t>ATF2-PT1000</t>
  </si>
  <si>
    <t>● ALTF1-PT1000</t>
  </si>
  <si>
    <t>● ATF1-PT1000</t>
  </si>
  <si>
    <t>● PS-500 L</t>
  </si>
  <si>
    <t>● PS-2000 L</t>
  </si>
  <si>
    <t>Тип преобразователя</t>
  </si>
  <si>
    <t>Измеряемая величина</t>
  </si>
  <si>
    <t>влажность</t>
  </si>
  <si>
    <t>температура</t>
  </si>
  <si>
    <t>температура и влажность</t>
  </si>
  <si>
    <t>скорость воздуха</t>
  </si>
  <si>
    <t>давление воздуха</t>
  </si>
  <si>
    <t>Тип гигростата</t>
  </si>
  <si>
    <t>● NKH-10</t>
  </si>
  <si>
    <t>● NZH-101</t>
  </si>
  <si>
    <t>● ZMP 80-10,0</t>
  </si>
  <si>
    <t>● ZMP 80-16,0</t>
  </si>
  <si>
    <t>KCO2</t>
  </si>
  <si>
    <t>RCO2</t>
  </si>
  <si>
    <t>± 30; ± 5% предельного значения</t>
  </si>
  <si>
    <t>± 100</t>
  </si>
  <si>
    <t>Точность измерения, ppm</t>
  </si>
  <si>
    <t>0-10 В</t>
  </si>
  <si>
    <t>Тип выходного сигнала</t>
  </si>
  <si>
    <t>Комнатный и канальный датчики содержания углекислого газа RCO2 и KCO2 служат для контроля концентрации в воздухе углекислого газа. Чем выше концентрация CO2, тем ниже качество воздуха в помещении. Датчики обеспечивают возможность автоматического проветривания по мере необходимости.</t>
  </si>
  <si>
    <t>- Диапазон измерений 0…2000 ppm</t>
  </si>
  <si>
    <t>- Автоматическая самокалибровка</t>
  </si>
  <si>
    <t>Компактные приточно-вытяжные установки ZPVP P оснащены фильтрами EU5, энергоэффективными вентиляторами, пластинчатым рекуператором с КПД 75%, электрическим или водяным нагревателем. Корпус из оцинкованной стали толщиной 30 мм.</t>
  </si>
  <si>
    <t>Компактные приточно-вытяжные установки ZPVP H оснащены фильтрами EU5, энергоэффективными вентиляторами, пластинчатым рекуператором с КПД 75%, электрическим или водяным нагревателем. Корпус из оцинкованной стали 
толщиной 50 мм.</t>
  </si>
  <si>
    <t>35…100%</t>
  </si>
  <si>
    <t>30…100%</t>
  </si>
  <si>
    <t>- Пылезащищенные микропереключатели</t>
  </si>
  <si>
    <t>Диапазон регулирования
влажности</t>
  </si>
  <si>
    <t xml:space="preserve">0…+60 °С при влажности &lt;95% (без конденсации) </t>
  </si>
  <si>
    <t>-10…+65 °С при влажности &lt;95% (без конденсации)</t>
  </si>
  <si>
    <t>Рабочая температура</t>
  </si>
  <si>
    <t>Комнатный/канальный одноступенчатый гигростат NKH/NZH предназначен для контроля процесса увлажнения или осушения воздуха. Гигростат позволяет контролировать необходимое значение относительной влажности в помещении. Применяется в медицинских учреждениях, бассейнах, теплицах и т. д.</t>
  </si>
  <si>
    <t>- Корпус из высококачественного пластика</t>
  </si>
  <si>
    <t>- Высокий рабочий ресурс</t>
  </si>
  <si>
    <t>- Уровень защиты: IP 65 (NKH-10) / IP 20 (NZH-101)</t>
  </si>
  <si>
    <t>- Выход до 15(8)А (NKH-10) либо до 2 А (NZH-101)</t>
  </si>
  <si>
    <t xml:space="preserve">Реле потока воды SF-1К/HY предназначено для контроля потока
неагрессивных жидкостей. Реле потока воздуха SL-1E/HY предназначено для контроля потока воздуха и неагрессивных газов в воздуховодах систем вентиляции, кондиционирования или очистки воздуха. </t>
  </si>
  <si>
    <t>- Выход 15(8) A; ~24-250 B</t>
  </si>
  <si>
    <t>- Уровень защиты: IP 65</t>
  </si>
  <si>
    <t>Тип реле</t>
  </si>
  <si>
    <t xml:space="preserve">● SF-1K </t>
  </si>
  <si>
    <t xml:space="preserve">● SL-1E </t>
  </si>
  <si>
    <t>реле протока воды</t>
  </si>
  <si>
    <t>реле протока воздуха</t>
  </si>
  <si>
    <t>-40…+85 °С при влажности 10…90% (без конденсации)</t>
  </si>
  <si>
    <t>- Стандартный выходной сигнал</t>
  </si>
  <si>
    <t>- Возможность калибровки чувствительности</t>
  </si>
  <si>
    <t>Диапазон давления</t>
  </si>
  <si>
    <t>30-500</t>
  </si>
  <si>
    <t>200-2000</t>
  </si>
  <si>
    <t>- Уровень защиты: IP 54</t>
  </si>
  <si>
    <t>- Ресурс более 1 000 000 циклов</t>
  </si>
  <si>
    <t>Погрешность срабатывания, нижняя граница</t>
  </si>
  <si>
    <t>Погрешность срабатывания, верхняя граница</t>
  </si>
  <si>
    <r>
      <t>30</t>
    </r>
    <r>
      <rPr>
        <b/>
        <sz val="11"/>
        <color theme="1"/>
        <rFont val="Calibri"/>
        <family val="2"/>
        <charset val="204"/>
      </rPr>
      <t>±</t>
    </r>
    <r>
      <rPr>
        <b/>
        <sz val="9.9"/>
        <color theme="1"/>
        <rFont val="Calibri"/>
        <family val="2"/>
        <charset val="204"/>
      </rPr>
      <t>5 Па</t>
    </r>
  </si>
  <si>
    <r>
      <t>500</t>
    </r>
    <r>
      <rPr>
        <b/>
        <sz val="11"/>
        <color theme="1"/>
        <rFont val="Calibri"/>
        <family val="2"/>
        <charset val="204"/>
      </rPr>
      <t>±</t>
    </r>
    <r>
      <rPr>
        <b/>
        <sz val="9.9"/>
        <color theme="1"/>
        <rFont val="Calibri"/>
        <family val="2"/>
        <charset val="204"/>
      </rPr>
      <t>30 Па</t>
    </r>
  </si>
  <si>
    <r>
      <t>100</t>
    </r>
    <r>
      <rPr>
        <b/>
        <sz val="11"/>
        <color theme="1"/>
        <rFont val="Calibri"/>
        <family val="2"/>
        <charset val="204"/>
      </rPr>
      <t>±10</t>
    </r>
    <r>
      <rPr>
        <b/>
        <sz val="9.9"/>
        <color theme="1"/>
        <rFont val="Calibri"/>
        <family val="2"/>
        <charset val="204"/>
      </rPr>
      <t xml:space="preserve"> Па</t>
    </r>
  </si>
  <si>
    <r>
      <t>2000</t>
    </r>
    <r>
      <rPr>
        <b/>
        <sz val="11"/>
        <color theme="1"/>
        <rFont val="Calibri"/>
        <family val="2"/>
        <charset val="204"/>
      </rPr>
      <t>±5</t>
    </r>
    <r>
      <rPr>
        <b/>
        <sz val="9.9"/>
        <color theme="1"/>
        <rFont val="Calibri"/>
        <family val="2"/>
        <charset val="204"/>
      </rPr>
      <t>0 Па</t>
    </r>
  </si>
  <si>
    <t>Разность срабатывания</t>
  </si>
  <si>
    <t>20 Па</t>
  </si>
  <si>
    <t>80 Па</t>
  </si>
  <si>
    <t>Дифференциальные датчики давления PS-L</t>
  </si>
  <si>
    <t>Привод AMB 162</t>
  </si>
  <si>
    <t>Привод AMB 182</t>
  </si>
  <si>
    <t>Параметры привода: питание 24 В~/=, управление 0(2)-10В, 0(4)-20мА, крутящий момент 5 Нм</t>
  </si>
  <si>
    <t>Параметры привода: питание 24 В~/=, управление 0(2)-10В, 0(4)-20мА, крутящий момент 15 Нм</t>
  </si>
  <si>
    <t>Условных проход Ду, мм</t>
  </si>
  <si>
    <r>
      <t>Пропускная способность Kvs, м</t>
    </r>
    <r>
      <rPr>
        <sz val="9"/>
        <color theme="1"/>
        <rFont val="Calibri"/>
        <family val="2"/>
        <charset val="204"/>
      </rPr>
      <t>³</t>
    </r>
    <r>
      <rPr>
        <sz val="8.1"/>
        <color theme="1"/>
        <rFont val="Calibri"/>
        <family val="2"/>
        <charset val="204"/>
      </rPr>
      <t>/ч</t>
    </r>
  </si>
  <si>
    <t>Присоединительная резьба, дюймы</t>
  </si>
  <si>
    <t>Rp ½"</t>
  </si>
  <si>
    <t>Rp ¾"</t>
  </si>
  <si>
    <t>Rp 1"</t>
  </si>
  <si>
    <t>Rp 1¼"</t>
  </si>
  <si>
    <t>Rp 1½"</t>
  </si>
  <si>
    <t>Rp 2"</t>
  </si>
  <si>
    <t>Тип электропривода</t>
  </si>
  <si>
    <t>AMB 162</t>
  </si>
  <si>
    <t>AMB 182</t>
  </si>
  <si>
    <t>Клапаны регулирующие поворотные серии HRB3 предназначены для применения в системах теплоснабжения, где допускается некоторая протечка теплоносителя через закрытый клапан. Клапаны HRB можно использовать совместно с редукторными электрическими приводами AMB 162 или AMB 182.</t>
  </si>
  <si>
    <t>- Самая низкая протечка в своем классе</t>
  </si>
  <si>
    <t>- Простой монтаж</t>
  </si>
  <si>
    <t>- Cоединение с трубопроводом: резьбовое (внутренняя резьба)</t>
  </si>
  <si>
    <t>- Индикатор текущего положения клапана</t>
  </si>
  <si>
    <t>- Бесшумная и надежная работа</t>
  </si>
  <si>
    <t>Трехходовые смесительные клапаны SHUFT</t>
  </si>
  <si>
    <t>½"</t>
  </si>
  <si>
    <t>¾"</t>
  </si>
  <si>
    <t>1"</t>
  </si>
  <si>
    <t>1¼"</t>
  </si>
  <si>
    <t>1½"</t>
  </si>
  <si>
    <t>2"</t>
  </si>
  <si>
    <t>GRUNER серии 225 (5 Нм)</t>
  </si>
  <si>
    <t>GRUNER серии 227 (8 Нм)</t>
  </si>
  <si>
    <t>GRUNER серии 232 (15 Нм)</t>
  </si>
  <si>
    <t>фланец 25 мм</t>
  </si>
  <si>
    <t>фланец 32 мм</t>
  </si>
  <si>
    <t>фланец 150 мм</t>
  </si>
  <si>
    <t>фланец 125 мм</t>
  </si>
  <si>
    <t>фланец 100 мм</t>
  </si>
  <si>
    <t>фланец 80 мм</t>
  </si>
  <si>
    <t>фланец 65 мм</t>
  </si>
  <si>
    <t>фланец 50 мм</t>
  </si>
  <si>
    <t>фланец 40 мм</t>
  </si>
  <si>
    <t>Трехходовые клапаны VRG131/3F обеспечивают великолепную точность регулирования благодаря улучшенной форме затвора. Могут быть использованы в качестве смесительного или разделительного устройства. Регулирование осуществляется поворотом штока. Клапаны можно устанавливать в любом положении.</t>
  </si>
  <si>
    <t>- Процент утечки до 0,05% при давлении в 100 кПа (1,0 бар)</t>
  </si>
  <si>
    <t>- Клапан 3F изготовлен из чугуна</t>
  </si>
  <si>
    <t>- Cоединение с трубопроводом: резьбовое / фланцевое</t>
  </si>
  <si>
    <t>- Клапан VRG 131 изготовлен из сплава на базе латуни</t>
  </si>
  <si>
    <t>Электронные регуляторы скорости MTY / ETY с ручной регулировкой от минимума до максимума используется для плавного управления скоростью вентиляторов, двигатели которых допускают регулирование скорости путем изменения питающего напряжения.</t>
  </si>
  <si>
    <t>- Возможно подключение нескольких вентиляторов</t>
  </si>
  <si>
    <t>- Влагостойкий корпус (IP44/IP54)</t>
  </si>
  <si>
    <t>- Плавное бесступенчатое регулирование</t>
  </si>
  <si>
    <t>Регулятор MTP010 предназначен для использования совместно с ЕС-вентиляторами для регулирования их скорости с помощью выходного аналогового сигнала 0-10В.</t>
  </si>
  <si>
    <t>VLT Micro Drive FC 51 - компактный векторный преобразователь частоты для общепромышленных нагрузок в широм спектре задач, в том числе для использования с вентиляторами. Панель управления и комплект NEMA для повышения класса защиты поставляются отдельно.</t>
  </si>
  <si>
    <t>- 150% перегрузка в течении 1 минуты</t>
  </si>
  <si>
    <t>- Встроенный фильтр ВЧ помех</t>
  </si>
  <si>
    <t>- Уровень защиты: IP 20 (IP 21 с опцией NEMA)</t>
  </si>
  <si>
    <t>Регуляторы EKR / РТК – это пропорциональныe регуляторы электрических нагревателей, которые регулируют нагрев, полностью включая или выключая ток в нагрузке.</t>
  </si>
  <si>
    <t>Максимальная регулируемая мощность нагрева, кВт</t>
  </si>
  <si>
    <t>IP20</t>
  </si>
  <si>
    <t>15 (к EKR) + 12 (через релейный выход)</t>
  </si>
  <si>
    <t>6,4 при 400В, 3,2 при 230В</t>
  </si>
  <si>
    <t>15 (к EKR) + 225 (через релейные выходы)</t>
  </si>
  <si>
    <t>30 (к EKR) + 12 (через релейный выход)</t>
  </si>
  <si>
    <t>30 (к EKR) + 225 (через релейные выходы)</t>
  </si>
  <si>
    <t>канальный датчик температуры для регуляторов РТК</t>
  </si>
  <si>
    <t>канальный датчик температуры для регуляторов EKR</t>
  </si>
  <si>
    <t>- Дополнительные релейные выходы (модели на 15 и 30 кВт)</t>
  </si>
  <si>
    <t>- Точное поддержание заданной температуры</t>
  </si>
  <si>
    <t>- Бюджетное решение для управления нагревом</t>
  </si>
  <si>
    <t>- Высокая надежность</t>
  </si>
  <si>
    <t>- Высокоточное скоростное пропорциональное регулирование</t>
  </si>
  <si>
    <t>- Изоляция между цепями питания и цепями управления</t>
  </si>
  <si>
    <t>Дискретные входы</t>
  </si>
  <si>
    <t>Дискретные выходы</t>
  </si>
  <si>
    <t>Аналоговые входы</t>
  </si>
  <si>
    <t>Аналоговые выходы</t>
  </si>
  <si>
    <t>Выходы ШИМ</t>
  </si>
  <si>
    <t>Порт RS485</t>
  </si>
  <si>
    <t>нет</t>
  </si>
  <si>
    <t>есть</t>
  </si>
  <si>
    <t>2 (0-10В)</t>
  </si>
  <si>
    <t>- Различные типы датчиков</t>
  </si>
  <si>
    <t>- Модульная архитектура</t>
  </si>
  <si>
    <t>Тип сенсора</t>
  </si>
  <si>
    <t>NTC</t>
  </si>
  <si>
    <t>PT1000</t>
  </si>
  <si>
    <t>NTC10K</t>
  </si>
  <si>
    <r>
      <t xml:space="preserve">Рабочий диапазон температур, </t>
    </r>
    <r>
      <rPr>
        <sz val="9"/>
        <color theme="1"/>
        <rFont val="Calibri"/>
        <family val="2"/>
        <charset val="204"/>
      </rPr>
      <t>°С</t>
    </r>
  </si>
  <si>
    <t>-30...+105</t>
  </si>
  <si>
    <t>-20...+70</t>
  </si>
  <si>
    <t>-35...+105</t>
  </si>
  <si>
    <t>-50...+90</t>
  </si>
  <si>
    <t>-30...+90</t>
  </si>
  <si>
    <t>-30...+150</t>
  </si>
  <si>
    <t>- Не требуют обслуживания</t>
  </si>
  <si>
    <t>- Высокая точность измерений</t>
  </si>
  <si>
    <t>- Надежность</t>
  </si>
  <si>
    <t xml:space="preserve">Датчики температуры применяются в системах вентиляции и кондиционирования для определения температуры воздуха в воздуховоде либо в помещении, а также для определения температуры воды. Принцип измерения основан на зависимости электрического сопротивления чувствительного элемента от температуры. </t>
  </si>
  <si>
    <t>- Широкий диапазон рабочих температур</t>
  </si>
  <si>
    <t>- Различные конструктивные типы датчиков</t>
  </si>
  <si>
    <t>PTH-3202-DF</t>
  </si>
  <si>
    <t>PTH-3202</t>
  </si>
  <si>
    <t>HTH 6121</t>
  </si>
  <si>
    <t>TUTA 0111/HY</t>
  </si>
  <si>
    <t>TTA 011/HY</t>
  </si>
  <si>
    <t>● TUA 5-G</t>
  </si>
  <si>
    <t>TUA 1/HY</t>
  </si>
  <si>
    <t>● TUC 5-G</t>
  </si>
  <si>
    <t>TUC1/HY</t>
  </si>
  <si>
    <t>TUTC0111/HY</t>
  </si>
  <si>
    <t>0-100 %</t>
  </si>
  <si>
    <t>0…50 °С / 0-100%</t>
  </si>
  <si>
    <t>0…100 °С</t>
  </si>
  <si>
    <t>TTC 013/HY</t>
  </si>
  <si>
    <t>0…50 °С</t>
  </si>
  <si>
    <t>–50…+50; 0…100; 0…150; 0…300; 0…500; 0…1000; 0…1600; 0…2500 Па</t>
  </si>
  <si>
    <t>Преобразователи температуры, влажности, скорости и давления воздуха предназначены для измерения соответствующих величин при работе вентиляционного оборудования. Преобразователи интегрируются в систему автоматики.</t>
  </si>
  <si>
    <t>ET060/HY</t>
  </si>
  <si>
    <t>Тип термостата</t>
  </si>
  <si>
    <t>Комнатный</t>
  </si>
  <si>
    <t>Капиллярный</t>
  </si>
  <si>
    <t>Погружной</t>
  </si>
  <si>
    <t>● KP61-2</t>
  </si>
  <si>
    <t>● KP61-4</t>
  </si>
  <si>
    <t>● KP61-6</t>
  </si>
  <si>
    <t>● KP61-11,5</t>
  </si>
  <si>
    <t>● NET-7</t>
  </si>
  <si>
    <t>NET-4/2</t>
  </si>
  <si>
    <t>NET-4</t>
  </si>
  <si>
    <t>Трубка 2 метра. Крепления для трубки - в комплекте</t>
  </si>
  <si>
    <t>Трубка 4 метра. Крепления для трубки - в комплекте</t>
  </si>
  <si>
    <t>Трубка 6 метра. Крепления для трубки - в комплекте</t>
  </si>
  <si>
    <t>Трубка 11,5 метра. Крепления для трубки - в комплекте</t>
  </si>
  <si>
    <t>TV-090U</t>
  </si>
  <si>
    <t>Температура срабатывания</t>
  </si>
  <si>
    <t>0…60 °С</t>
  </si>
  <si>
    <t>-30…30 °С</t>
  </si>
  <si>
    <t>Трубка с баллоном, длина 1,5 метра</t>
  </si>
  <si>
    <t>Трубка с баллоном, длина 1,5 метра. Двухступенчатый</t>
  </si>
  <si>
    <t>0…90 °С</t>
  </si>
  <si>
    <t>0…150 °С</t>
  </si>
  <si>
    <t>- Высокий класс защиты</t>
  </si>
  <si>
    <t>- Высокая нагрузочная способность контактов</t>
  </si>
  <si>
    <t>- Настраиваемый гистерезис</t>
  </si>
  <si>
    <t>- Широкий диапазон рабочей температуры</t>
  </si>
  <si>
    <t>Термостаты (реле температуры) используются для систем регулирования, контроля и аварийной сигнализации в промышленных установках. Термостаты – это автоматические реле, положение контактов которого зависит от температуры контролируемой среды.</t>
  </si>
  <si>
    <t>- Ресурс более 100 000 циклов срабатывания</t>
  </si>
  <si>
    <t>ATR понижающие трансформаторы</t>
  </si>
  <si>
    <t>ATR-230/24-50</t>
  </si>
  <si>
    <t>Входное напряжение, В</t>
  </si>
  <si>
    <t>Выходное напряжение, В</t>
  </si>
  <si>
    <t>Мощность, ВА</t>
  </si>
  <si>
    <t>Понижающие траснформаторы ATR предназначены для понижения входного напряжения с 230 на 24В. Чаще всего используются в модулях управляения отплением, вентиляцией, и кондиционированием для питания контроллеров (регуляторов температуры), электроприводов, преобразователей и т.д., где требуется питание 24B.</t>
  </si>
  <si>
    <t>- Открытое исполнение</t>
  </si>
  <si>
    <t>- Релейный контакт 1,5(0,4) А, 250 В~</t>
  </si>
  <si>
    <t>- Штуцеры и трубки в комплекте</t>
  </si>
  <si>
    <t>Дифференциальные реле давления серии PS-L предназначены для контроля избыточного давления или перепада давления на элементах системы вентиляции и кондиционирования, например, для контроля напора вентилятора, степени загрязнения фильтра и т.д.</t>
  </si>
  <si>
    <t>- Различные конструктивные типы преобразователей</t>
  </si>
  <si>
    <t>Тип пульта</t>
  </si>
  <si>
    <t>Пульты управления в зависимости от модели предназначены для управления фанкойлами или системами приточной вентиляции в составе щита управления. Могут использоваться в качестве отдельного вынесенного дистанционного управляющего блока.</t>
  </si>
  <si>
    <t>Управление системами приточной вентиляции в составе шкафа управления</t>
  </si>
  <si>
    <t>Управление двухтрубными фанкойлами</t>
  </si>
  <si>
    <t>Управление четырехтрубными фанкойлами</t>
  </si>
  <si>
    <t>- Управление скоростью и температурой</t>
  </si>
  <si>
    <t>- Встроенный таймер (модель R-001)</t>
  </si>
  <si>
    <t>ZILON</t>
  </si>
  <si>
    <t>SALDA</t>
  </si>
  <si>
    <t>Mute 100x900</t>
  </si>
  <si>
    <t>- Универсальный корпус для вставок толщиной 50 мм или 100 мм</t>
  </si>
  <si>
    <t>● ZFK 400*200 для вставок 50/100 мм</t>
  </si>
  <si>
    <t>● ZFK 500*250 для вставок 50/100 мм</t>
  </si>
  <si>
    <t>● ZFK 500*300 для вставок 50/100 мм</t>
  </si>
  <si>
    <t>● ZFK 600*300 для вставок 50/100 мм</t>
  </si>
  <si>
    <t>● ZFK 600*350 для вставок 50/100 мм</t>
  </si>
  <si>
    <t>● ZFK 700*400 для вставок 50/100 мм</t>
  </si>
  <si>
    <t>● ZFK 800*500 для вставок 50/100 мм</t>
  </si>
  <si>
    <t>● ZFK 1000*500 для вставок 50/100 мм</t>
  </si>
  <si>
    <t xml:space="preserve">● ZFFK 400*200 (G3, 50 мм) / (G3, 100 мм) </t>
  </si>
  <si>
    <t xml:space="preserve">● ZFFK 500*250 (G3, 50 мм) / (G3, 100 мм) </t>
  </si>
  <si>
    <t xml:space="preserve">● ZFFK 500*300 (G3, 50 мм) / (G3, 100 мм) </t>
  </si>
  <si>
    <t xml:space="preserve">● ZFFK 600*300 (G3, 50 мм) / (G3, 100 мм) </t>
  </si>
  <si>
    <t xml:space="preserve">● ZFFK 600*350 (G3, 50 мм) / (G3, 100 мм) </t>
  </si>
  <si>
    <t xml:space="preserve">● ZFFK 700*400 (G3, 50 мм) / (G3, 100 мм) </t>
  </si>
  <si>
    <t xml:space="preserve">● ZFFK 800*500 (G3, 50 мм) / (G3, 100 мм) </t>
  </si>
  <si>
    <t xml:space="preserve">● ZFFK 1000*500 (G3, 50 мм) / (G3, 100 мм) </t>
  </si>
  <si>
    <t>Сменные фильтрующие вставки ZFFK для универсальных боксов</t>
  </si>
  <si>
    <t>ZFFK 400*200 (G3, 100 мм)</t>
  </si>
  <si>
    <t>ZFFK 500*250 (G3, 100 мм)</t>
  </si>
  <si>
    <t>ZFFK 500*300 (G3, 100 мм)</t>
  </si>
  <si>
    <t>ZFFK 600*300 (G3, 100 мм)</t>
  </si>
  <si>
    <t>ZFFK 600*350 (G3, 100 мм)</t>
  </si>
  <si>
    <t>ZFFK 700*400 (G3, 100 мм)</t>
  </si>
  <si>
    <t>ZFFK 800*500 (G3, 100 мм)</t>
  </si>
  <si>
    <t>ZFFK 1000*500 (G3, 100 мм)</t>
  </si>
  <si>
    <t>Толщина фильтра</t>
  </si>
  <si>
    <t xml:space="preserve">● ZFFK 400*200 (G3, 50 мм) </t>
  </si>
  <si>
    <t xml:space="preserve">● ZFFK 500*250 (G3, 50 мм) </t>
  </si>
  <si>
    <t xml:space="preserve">● ZFFK 500*300 (G3, 50 мм) </t>
  </si>
  <si>
    <t xml:space="preserve">● ZFFK 600*300 (G3, 50 мм) </t>
  </si>
  <si>
    <t xml:space="preserve">● ZFFK 600*350 (G3, 50 мм) </t>
  </si>
  <si>
    <t xml:space="preserve">● ZFFK 700*400 (G3, 50 мм) </t>
  </si>
  <si>
    <t xml:space="preserve">● ZFFK 800*500 (G3, 50 мм) </t>
  </si>
  <si>
    <t xml:space="preserve">● ZFFK 1000*500 (G3, 50 мм) </t>
  </si>
  <si>
    <t>- Лопасть клапана имеет положение угла 0-90°</t>
  </si>
  <si>
    <t>SA-control</t>
  </si>
  <si>
    <t xml:space="preserve">MB-Gateway </t>
  </si>
  <si>
    <t>MB-Gateway</t>
  </si>
  <si>
    <t>ALTF1-NTC10K</t>
  </si>
  <si>
    <t>HTF-NTC10K</t>
  </si>
  <si>
    <t>RTF1-NTC10K</t>
  </si>
  <si>
    <t>ETF01-NTC10K</t>
  </si>
  <si>
    <t>ATF1-NTC10K</t>
  </si>
  <si>
    <t>-30...+60</t>
  </si>
  <si>
    <t>-35...+180</t>
  </si>
  <si>
    <t>Частотные преобразователи Schneider Electric ATV 310</t>
  </si>
  <si>
    <t>Частотные преобразователи Schneider Electric ATV 12</t>
  </si>
  <si>
    <t>● ATV12 0.55кВт 240В 1Ф</t>
  </si>
  <si>
    <t>● ATV12 0.37кВт 240В 1Ф</t>
  </si>
  <si>
    <t>● ATV12 0.18кВт 240В 1Ф</t>
  </si>
  <si>
    <t>● ATV12 1.5кВт 240В 1Ф</t>
  </si>
  <si>
    <t>● ATV12 0.75кВт 240В 1Ф</t>
  </si>
  <si>
    <t>● ATV12 2.2кВт 240В 1Ф</t>
  </si>
  <si>
    <t>200-240/1</t>
  </si>
  <si>
    <t>- Встроенный электромагнитный фильтр</t>
  </si>
  <si>
    <t>Преобразователи частоты ATV 12 предназначены для работы с однофазным сетевым питанием 200-240В на входе и с трехфазными асинхронными двигателями с питанием  200-240В и мощностью от 0,18 до 2,2 кВт на выходе. Уровень защиты IP 20.</t>
  </si>
  <si>
    <t>- Компактные размеры и расширенная функциональность</t>
  </si>
  <si>
    <t>- Контроль и защита от пиковых нагрузок</t>
  </si>
  <si>
    <t>Преобразователи частоты ATV 310 предназначены для работы с трехфазным сетевым питанием 380-460 В и с трехфазными асинхронными двигателями с питанием  380-460В и мощностью от 0,37 до 11,0 кВт на выходе. Уровень защиты IP 20.</t>
  </si>
  <si>
    <t>380-460/3</t>
  </si>
  <si>
    <t>ZPVP 450 VWL</t>
  </si>
  <si>
    <t>ZPVP 450 VWR</t>
  </si>
  <si>
    <t>ZPVP 800 VWL</t>
  </si>
  <si>
    <t>ZPVP 800 VWR</t>
  </si>
  <si>
    <t>ZPVP 1000 VWL</t>
  </si>
  <si>
    <t>ZPVP 1000 VWR</t>
  </si>
  <si>
    <t>ZPVP 1500 VWL</t>
  </si>
  <si>
    <t>ZPVP 1500 VWR</t>
  </si>
  <si>
    <t>ZPVP 2000 VWL</t>
  </si>
  <si>
    <t>ZPVP 2000 VWR</t>
  </si>
  <si>
    <t>Компактные приточно-вытяжные установки ZPVP V оснащены фильтрами EU5, энергоэффективными вентиляторами, пластинчатым рекуператором с КПД 75%, электрическим или водяным нагревателем. Корпус из оцинкованной стали толщиной  30 и 50 мм (зависит от модели).</t>
  </si>
  <si>
    <t>● ZFX 50-25 0,55-2D</t>
  </si>
  <si>
    <t>● ZFX 50-30 0,55-2D</t>
  </si>
  <si>
    <t>● ZFX 50-30 0,75-2D</t>
  </si>
  <si>
    <t>● ZFX 60-30 0,75-2D</t>
  </si>
  <si>
    <t>● ZFX 60-35 1,1-2D</t>
  </si>
  <si>
    <t>● ZFX 60-35 1,5-2D</t>
  </si>
  <si>
    <t>● ZFX 70-40 2,2-2D</t>
  </si>
  <si>
    <t>● ZFX 70-40 3,0-2D</t>
  </si>
  <si>
    <t>● ZFX 80-50 3,0-2D</t>
  </si>
  <si>
    <t>● ZFX 100-50 4,0-2D</t>
  </si>
  <si>
    <r>
      <t>Компактные приточно-вытяжные установки с пластинчатым рекуператором RIS P</t>
    </r>
    <r>
      <rPr>
        <b/>
        <sz val="12"/>
        <color rgb="FFFF0000"/>
        <rFont val="Calibri"/>
        <family val="2"/>
        <charset val="204"/>
        <scheme val="minor"/>
      </rPr>
      <t xml:space="preserve"> (ВЫВОДЯТСЯ ИЗ АССОРТИМЕНТА)</t>
    </r>
  </si>
  <si>
    <t>Компактные приточно-вытяжные установки RIS P оснащены фильтрами  класса M5, энергоэффективными вентиляторами, пластинчатым рекуператором с КПД 80%, электрическим или водяным нагревателем. Корпус из оцинкованной стали толщиной 30 и 50 мм (зависит от модели) покрыт порошковой эмалью.</t>
  </si>
  <si>
    <t>● RIS 400 PE 3.0</t>
  </si>
  <si>
    <t>3,45/15,24</t>
  </si>
  <si>
    <t>0,45/2,2</t>
  </si>
  <si>
    <t xml:space="preserve">● RIS 400 PW 3.0 </t>
  </si>
  <si>
    <t>1,45/6,55</t>
  </si>
  <si>
    <t>● RIS 700 PE 3.0</t>
  </si>
  <si>
    <t>4,68/20,50</t>
  </si>
  <si>
    <t>0,55/2,24</t>
  </si>
  <si>
    <t>● RIS 700 PW 3.0</t>
  </si>
  <si>
    <t>1,71/7,46</t>
  </si>
  <si>
    <t>RIS 1000 PE 3.0</t>
  </si>
  <si>
    <t>6,63/11,40</t>
  </si>
  <si>
    <t>0,644/2,8</t>
  </si>
  <si>
    <t>RIS 1000 PW 3.0</t>
  </si>
  <si>
    <t>0,6/2,63</t>
  </si>
  <si>
    <t>● RIS 1500 PE 3.0</t>
  </si>
  <si>
    <t>9,73/16,19</t>
  </si>
  <si>
    <t>0,746/3,26</t>
  </si>
  <si>
    <t xml:space="preserve">● RIS 1500 PW 3.0 </t>
  </si>
  <si>
    <t>0,73/3,2</t>
  </si>
  <si>
    <t>Аксессуары для тепловых завес Конструктор</t>
  </si>
  <si>
    <t>ZCG 600x350</t>
  </si>
  <si>
    <t>ZCG 700x400</t>
  </si>
  <si>
    <t>ZCG 800x500</t>
  </si>
  <si>
    <t>ZCG 1000x500</t>
  </si>
  <si>
    <t>ZCC 600x350</t>
  </si>
  <si>
    <t>ZCC 700x400</t>
  </si>
  <si>
    <t>ZCC 800x500</t>
  </si>
  <si>
    <t>ZCC 1000x500</t>
  </si>
  <si>
    <t>Решетка входная</t>
  </si>
  <si>
    <t>ZCL 600x350/1000</t>
  </si>
  <si>
    <t>ZCL 700x400/1000</t>
  </si>
  <si>
    <t>ZCL 800x500/1000</t>
  </si>
  <si>
    <t>ZCL 1000x500/1000</t>
  </si>
  <si>
    <t>ZCL 600x350/1250</t>
  </si>
  <si>
    <t>ZCL 700x400/1250</t>
  </si>
  <si>
    <t>ZCL 800x500/1250</t>
  </si>
  <si>
    <t>ZCL 1000x500/1250</t>
  </si>
  <si>
    <t>Заглушка</t>
  </si>
  <si>
    <t>Тип аксессуара</t>
  </si>
  <si>
    <t>Секция щелевая длиной 1000 мм</t>
  </si>
  <si>
    <t>Секция щелевая длиной 1250 мм</t>
  </si>
  <si>
    <t>Является последним элементом завесы, устанавливается на щелевую секцию и препятствует выходу воздуха из завесы иным образом, кроме как через щели</t>
  </si>
  <si>
    <t>Представляет собой сетчатый фильтр, рекомендуемый к установке на входе воздуха (как первый элемент завесы). Препятствует проникновению в завесу инородных элементов</t>
  </si>
  <si>
    <t>Представляют собой прямоугольный воздуховод из оцинкованной стали с распределительными щелями для выхода воздуха из завесы, расположенными на короткой грани</t>
  </si>
  <si>
    <t>Тепловые завесы серии Конструктор обладают возможностью свободной конфигурации, происходящей путем выбора элементов, входящих в состав завесы - прямоугольных вентиляторов, фильтров, нагревателей, а также элементов, перечисленных ниже.</t>
  </si>
  <si>
    <t>ZCS-ZVVK-600-350-W</t>
  </si>
  <si>
    <t>ZCS-ZVVK-700-400-W</t>
  </si>
  <si>
    <t>ZCS-ZVVK-800-500-W</t>
  </si>
  <si>
    <t>ZCS-ZVVK-1000-500-W</t>
  </si>
  <si>
    <t>ZCS-ZVVK-600-350-E</t>
  </si>
  <si>
    <t>ZCS-ZVVK-700-400-E</t>
  </si>
  <si>
    <t>ZCS-ZVVK-800-500-E</t>
  </si>
  <si>
    <t>ZCS-ZVVK-1000-500-E</t>
  </si>
  <si>
    <t>Шкафы управления для завес Конструктор</t>
  </si>
  <si>
    <t>Применимость</t>
  </si>
  <si>
    <t>Для управления завесой ZVVK 600-350-W</t>
  </si>
  <si>
    <t>Для управления завесой ZVVK 1000-500-W</t>
  </si>
  <si>
    <t>Для управления завесой ZVVK 800-500-W</t>
  </si>
  <si>
    <t>Для управления завесой ZVVK 700-400-W</t>
  </si>
  <si>
    <t>Для управления завесой ZVVK 600-350-E</t>
  </si>
  <si>
    <t>Для управления завесой ZVVK 700-400-E</t>
  </si>
  <si>
    <t>Для управления завесой ZVVK 800-500-E</t>
  </si>
  <si>
    <t>Для управления завесой ZVVK 1000-500-E</t>
  </si>
  <si>
    <t>Опциональные элементы автоматики</t>
  </si>
  <si>
    <t>- частотный преобразователь ATV310
- ET060/HY Комнатный термостат
- реле температуры KP61-4
- смесительный узел ZMP Eco или ZMP H</t>
  </si>
  <si>
    <t>- частотный преобразователь ATV310
- ET060/HY Комнатный термостат</t>
  </si>
  <si>
    <t>Шкафы управления ZCS-ZVVK применяются для управления тепловыми завесами серии Конструктор с водяным либо электрическим нагревателем.</t>
  </si>
  <si>
    <t>● RCS-350-U</t>
  </si>
  <si>
    <t>● RCS-250-P</t>
  </si>
  <si>
    <t>● RCS-350-P</t>
  </si>
  <si>
    <t>● RCS-500-P</t>
  </si>
  <si>
    <t>● RCS-650-P</t>
  </si>
  <si>
    <r>
      <t xml:space="preserve">Воздушные фильтры для RCS </t>
    </r>
    <r>
      <rPr>
        <b/>
        <sz val="12"/>
        <color rgb="FFFF0000"/>
        <rFont val="Calibri"/>
        <family val="2"/>
        <charset val="204"/>
        <scheme val="minor"/>
      </rPr>
      <t>(СОВМЕСТИМЫ ТОЛЬКО С RCS 2.0)</t>
    </r>
  </si>
  <si>
    <t>Датчики подключаются к установкам серий 2.0, Uno и Primo и измеряют уровень концентрации углекислого газа и относительную влажность в помещении и выдают сигнал, управляющий производительностью установки.</t>
  </si>
  <si>
    <t>● RCS-500-U</t>
  </si>
  <si>
    <t>● RCS-650-U</t>
  </si>
  <si>
    <t>● RCS-800-U</t>
  </si>
  <si>
    <t>● RCS-1250-U</t>
  </si>
  <si>
    <t>● RCS-1800-U</t>
  </si>
  <si>
    <t>Уровень звук. давления (макс)*, дБ(А)</t>
  </si>
  <si>
    <t>до 31,5</t>
  </si>
  <si>
    <t>до 34,5</t>
  </si>
  <si>
    <t>до 37,5</t>
  </si>
  <si>
    <t>до 39</t>
  </si>
  <si>
    <t>Установки серии SOFFIO Primo предназначены для подачи свежего, очищенного воздуха с улицы и удаления загрязненного. Установки комплектуются вентиляторами, фильтрами, пластинчатым рекуператором с КПД 92% и системой автоматического управления.</t>
  </si>
  <si>
    <t>Установки серии SOFFIO Uno предназначены для подачи свежего, очищенного воздуха с улицы и удаления загрязненного. Установки комплектуются вентиляторами, фильтрами, пластинчатым рекуператором с КПД 89% и системой автоматического управления.</t>
  </si>
  <si>
    <t>- Эффективность рекуператора 89% (перекрестноточный рекуператор)</t>
  </si>
  <si>
    <t>- Компактные размеры, универсальный монтаж</t>
  </si>
  <si>
    <t>- Полнофункциональный кнопочный пульт</t>
  </si>
  <si>
    <t>- Эффективность рекуператора 92% (противоточный рекуператор)</t>
  </si>
  <si>
    <t xml:space="preserve"> -Пульт управления с сенсорным экраном Touch Screen</t>
  </si>
  <si>
    <t>25/31,5</t>
  </si>
  <si>
    <t>27/34,5</t>
  </si>
  <si>
    <t>31/37,5</t>
  </si>
  <si>
    <t>29/39</t>
  </si>
  <si>
    <t>34/42</t>
  </si>
  <si>
    <t>38/43</t>
  </si>
  <si>
    <t>- Энергоэффективные вентиляторы с 3-скоростными АС-двигателями</t>
  </si>
  <si>
    <t>- Энергоэффективные вентиляторы с 10-скоростными DС-двигателями</t>
  </si>
  <si>
    <t>Совместимость</t>
  </si>
  <si>
    <t>все серии</t>
  </si>
  <si>
    <t>2.0, Primo</t>
  </si>
  <si>
    <r>
      <rPr>
        <b/>
        <sz val="10"/>
        <color theme="1"/>
        <rFont val="Calibri"/>
        <family val="2"/>
        <charset val="204"/>
        <scheme val="minor"/>
      </rPr>
      <t>●</t>
    </r>
    <r>
      <rPr>
        <b/>
        <sz val="11"/>
        <color theme="1"/>
        <rFont val="Calibri"/>
        <family val="2"/>
        <charset val="204"/>
        <scheme val="minor"/>
      </rPr>
      <t xml:space="preserve"> LB-12100-RU</t>
    </r>
  </si>
  <si>
    <t>Пульт управления (опция)</t>
  </si>
  <si>
    <t>Дистанционный пульт управления с сенсорным дисплеем (подходит для Uno)</t>
  </si>
  <si>
    <t>- Высокоэффективный роторный регенератор с КПД 90%</t>
  </si>
  <si>
    <t>- Высокоэффективный роторный регенератор с КПД 85%</t>
  </si>
  <si>
    <t>Адаптер-переход для подключения теплообменника ZWA 150x150-2 к каналу Ø125 мм</t>
  </si>
  <si>
    <t>● Адаптер 150*150/125</t>
  </si>
  <si>
    <t>Регуляторы скорости вентиляторов TGR предназначены для ручного ступенчатого регулирования скорости вращения электродвигателей вентиляторов, управляемых напряжением. На передней панели регуляторов размещается переключатель скорости и индикатор.</t>
  </si>
  <si>
    <t>● RCV-500 + EH-1700</t>
  </si>
  <si>
    <t>● RCV-500 + EH-3400</t>
  </si>
  <si>
    <t>Сменные фильтры для VENTO</t>
  </si>
  <si>
    <t>Сменные воздушные фильтры для установок VENTO предназначены для замены фильтров, выработавших свой ресурс.</t>
  </si>
  <si>
    <t>● RCV-500 F5</t>
  </si>
  <si>
    <t>● RCV-500 Carbon</t>
  </si>
  <si>
    <t>Сменная фильтрующая вставка RCV-500 F5 (класс очистки F5)</t>
  </si>
  <si>
    <t>Сменная фильтрующая вставка RCV-500 Carbon (угольный фильтр)</t>
  </si>
  <si>
    <t>24/45</t>
  </si>
  <si>
    <r>
      <t>Компактная приточная установка VENTO предназначена для организации приточной вентиляции помещений до 150 м</t>
    </r>
    <r>
      <rPr>
        <sz val="12"/>
        <color theme="1"/>
        <rFont val="Calibri"/>
        <family val="2"/>
        <charset val="204"/>
      </rPr>
      <t>²</t>
    </r>
    <r>
      <rPr>
        <i/>
        <sz val="12"/>
        <color theme="1"/>
        <rFont val="Calibri"/>
        <family val="2"/>
        <charset val="204"/>
        <scheme val="minor"/>
      </rPr>
      <t>. Двухступенчатая система очистки воздуха в сочетании с компактными размерами и встроенной системой автоматики выгодно отличают данную серию от аналогов.</t>
    </r>
  </si>
  <si>
    <t>- Встраиваемый электрический PTC нагреватель (1,7 или 3,4 кВт)</t>
  </si>
  <si>
    <t>- 3 скорости вентилятора, бесшумный DC-электродвигатель</t>
  </si>
  <si>
    <t>- Сенсорный проводной пульт ДУ в комплекте</t>
  </si>
  <si>
    <t>- Минимальное время ввода в эксплуатацию</t>
  </si>
  <si>
    <t>- Встроен морозостойкий клапан с приводом</t>
  </si>
  <si>
    <t>-40…+40</t>
  </si>
  <si>
    <t>Воздушные фильтры для SOFFIO Primo</t>
  </si>
  <si>
    <t>● Фильтр RCS-350-U</t>
  </si>
  <si>
    <t>● Фильтр RCS-500-U</t>
  </si>
  <si>
    <t>● Фильтр RCS-650-U</t>
  </si>
  <si>
    <t>● Фильтр RCS-800-U</t>
  </si>
  <si>
    <t>● Фильтр RCS-1250-U</t>
  </si>
  <si>
    <t>● Фильтр RCS-1800-U</t>
  </si>
  <si>
    <t>● Фильтр RCS-250-P</t>
  </si>
  <si>
    <t>● Фильтр RCS-350-P</t>
  </si>
  <si>
    <t>● Фильтр RCS-500-P</t>
  </si>
  <si>
    <t>● Фильтр RCS-650-P</t>
  </si>
  <si>
    <t>● Фильтр F9 RCS-250-P</t>
  </si>
  <si>
    <t>● Фильтр F9 RCS-350-P</t>
  </si>
  <si>
    <t>● Фильтр F9 RCS-500-P</t>
  </si>
  <si>
    <t>● Фильтр F9 RCS-650-P</t>
  </si>
  <si>
    <t>F 9</t>
  </si>
  <si>
    <t>Необходимое количество фильров
для 1-ой модели RCS-U, шт.</t>
  </si>
  <si>
    <t>Необходимое количество фильров
для 1-ой модели RCS-P, шт.</t>
  </si>
  <si>
    <t>Необходимое количество фильров
для 1-ой модели RCS 2.0, шт.</t>
  </si>
  <si>
    <t>Сменные воздушные фильтры для установок RCS 2.0 предназначены для замены фильтров, выработавших свой ресурс.</t>
  </si>
  <si>
    <t>Воздушные фильтры для SOFFIO Uno</t>
  </si>
  <si>
    <t>Сменные воздушные фильтры для установок RCS-U предназначены для замены фильтров, выработавших свой ресурс.</t>
  </si>
  <si>
    <t>Сменные воздушные фильтры для установок RCS-P предназначены для замены фильтров, выработавших свой ресурс.</t>
  </si>
  <si>
    <t>ZMP H Kv 16 32-80</t>
  </si>
  <si>
    <t>Дополнительные электрические нагреватели EKS EH (опция)</t>
  </si>
  <si>
    <t>● EKS EH-2,4-1f</t>
  </si>
  <si>
    <t>● EKS EH-5,0-2f</t>
  </si>
  <si>
    <t xml:space="preserve">● EKS EH-1,2-1f </t>
  </si>
  <si>
    <t>● EKS EH-9,0-3f</t>
  </si>
  <si>
    <t xml:space="preserve">● EKS EH-6,0-2f </t>
  </si>
  <si>
    <t>● EKS EH-15,0-3f</t>
  </si>
  <si>
    <t>Электрические нагреватели EKS EH (опция)</t>
  </si>
  <si>
    <t>● EKS EH-2,4/3,6-1f</t>
  </si>
  <si>
    <t>● EKS EH-3,0/4,5-2f</t>
  </si>
  <si>
    <t>VLT Basic Drive FC 101 0,37 кВт (380-480, 3 фазы) 131L9861</t>
  </si>
  <si>
    <t>VLT Basic Drive FC 101 0,75 кВт (380-480, 3 фазы) 131L9862</t>
  </si>
  <si>
    <t>VLT Basic Drive FC 101 1,5 кВт (380-480, 3 фазы) 131L9863</t>
  </si>
  <si>
    <t>VLT Basic Drive FC 101 2,2 кВт (380-480, 3 фазы) 131L9864</t>
  </si>
  <si>
    <t>VLT Basic Drive FC 101 3,0 кВт (380-480, 3 фазы) 131L9865</t>
  </si>
  <si>
    <t>VLT Basic Drive FC 101 4,0 кВт (380-480, 3 фазы) 131L9866</t>
  </si>
  <si>
    <t>VLT Basic Drive FC 101 5,5 кВт (380-480, 3 фазы) 131L9867</t>
  </si>
  <si>
    <t>VLT Basic Drive FC 101 7,5 кВт (380-480, 3 фазы) 131L9868</t>
  </si>
  <si>
    <t>VLT Basic Drive FC 101 11 кВт (380-480, 3 фазы) 131L9869</t>
  </si>
  <si>
    <t>VLT Basic Drive FC 101 15 кВт (380-480, 3 фазы) 131L9870</t>
  </si>
  <si>
    <t>VLT Basic Drive FC 101 18 кВт (380-480, 3 фазы) 131L9871</t>
  </si>
  <si>
    <t>VLT Basic Drive FC 101 22 кВт (380-480, 3 фазы) 131L9872</t>
  </si>
  <si>
    <t>VLT Basic Drive FC 101 30 кВт (380-480, 3 фазы) 131L9873</t>
  </si>
  <si>
    <t>VLT Basic Drive FC 101 37 кВт (380-480, 3 фазы) 131L9881</t>
  </si>
  <si>
    <t>VLT Basic Drive FC 101 45 кВт (380-480, 3 фазы) 131L9889</t>
  </si>
  <si>
    <t>VLT Basic Drive FC 101 55 кВт (380-480, 3 фазы) 131L9897</t>
  </si>
  <si>
    <t>VLT Basic Drive FC 101 75 кВт (380-480, 3 фазы) 131L9905</t>
  </si>
  <si>
    <t>VLT Basic Drive FC 101 90 кВт (380-480, 3 фазы) 131L9913</t>
  </si>
  <si>
    <t>Панель управления LCP (пр. класс 0904710022) 132B0200</t>
  </si>
  <si>
    <t>Набор монтажный IP21 для корпуса H1</t>
  </si>
  <si>
    <t>Набор монтажный IP21 для корпуса H2</t>
  </si>
  <si>
    <t>Набор монтажный IP21 для корпуса H3</t>
  </si>
  <si>
    <t>Набор монтажный IP21 для корпуса H4</t>
  </si>
  <si>
    <t>Набор монтажный IP21 для корпуса H5</t>
  </si>
  <si>
    <t>Набор монтажный IP21/Nema Type 1 для корпуса H10</t>
  </si>
  <si>
    <t>Набор монтажный IP21/Nema Type 1 для корпуса H6</t>
  </si>
  <si>
    <t>Набор монтажный IP21/Nema Type 1 для корпуса H7</t>
  </si>
  <si>
    <t>Набор монтажный IP21/Nema Type 1 для корпуса H8</t>
  </si>
  <si>
    <t>Набор монтажный IP21/Nema Type 1 для корпуса H9</t>
  </si>
  <si>
    <t>Набор монтажный IP21/Type 1 для корпуса М1</t>
  </si>
  <si>
    <t>Набор монтажный IP21/Type 1 для корпуса М3</t>
  </si>
  <si>
    <t>Набор монтажный Nema Type 1 для корпуса H1</t>
  </si>
  <si>
    <t>Набор монтажный Nema Type 1 для корпуса H2</t>
  </si>
  <si>
    <t>Набор монтажный Nema Type 1 для корпуса H3</t>
  </si>
  <si>
    <t>Набор монтажный Nema Type 1 для корпуса H4</t>
  </si>
  <si>
    <t>Набор монтажный Nema Type 1 для корпуса H5</t>
  </si>
  <si>
    <t>Частотные преобразователи Danfoss серии VLT Micro Drive FC 51</t>
  </si>
  <si>
    <t>Частотные преобразователи Danfoss серии VLT HVAC Basic Drive FC 101</t>
  </si>
  <si>
    <t>Привод VLT HVAC Basic Drive FC101 предназначен для простых систем управления вентиляторами и насосами, где привод устанавливается рядом с электродвигателем. HVAC Basic Drive предоставляет простые функции управления и самые распространенные протоколы для интеграции в систему управления зданием.</t>
  </si>
  <si>
    <t>- Встроенный фильтр гармоник</t>
  </si>
  <si>
    <t>- Встроенный фильтр радиопомех</t>
  </si>
  <si>
    <t>- Автоматическая оптимизация энергопотребления</t>
  </si>
  <si>
    <t>- 110% перегрузка в течении 1 минуты</t>
  </si>
  <si>
    <t>- Встроенные коммуникации: BACnet, Modbus</t>
  </si>
  <si>
    <t>● TGRT 1 (Ventmatika)</t>
  </si>
  <si>
    <t>● TGRT 2 (Ventmatika)</t>
  </si>
  <si>
    <t>● TGRT 3 (Ventmatika)</t>
  </si>
  <si>
    <t>● TGRT 4 (Ventmatika)</t>
  </si>
  <si>
    <t>● TGRT 5 (Ventmatika)</t>
  </si>
  <si>
    <t>● TGRT 7 (Ventmatika)</t>
  </si>
  <si>
    <t>● TGRT 11 (Ventmatika)</t>
  </si>
  <si>
    <t>● TGRT 14 (Ventmatika)</t>
  </si>
  <si>
    <t>● TGRV 1.5 (Ventmatika)</t>
  </si>
  <si>
    <t>● TGRV 2 (Ventmatika)</t>
  </si>
  <si>
    <t>● TGRV 3 (Ventmatika)</t>
  </si>
  <si>
    <t>● TGRV 4 (Ventmatika)</t>
  </si>
  <si>
    <t>● TGRV 5 (Ventmatika)</t>
  </si>
  <si>
    <t xml:space="preserve">● TGRV 7 (Ventmatika) </t>
  </si>
  <si>
    <t>● TGRV 11 (Ventmatika)</t>
  </si>
  <si>
    <t>● TGRV 14 (Ventmatika)</t>
  </si>
  <si>
    <r>
      <t xml:space="preserve">Трансформаторные регуляторы скорости TGR (Salda) </t>
    </r>
    <r>
      <rPr>
        <b/>
        <sz val="12"/>
        <color rgb="FFFF0000"/>
        <rFont val="Calibri"/>
        <family val="2"/>
        <charset val="204"/>
        <scheme val="minor"/>
      </rPr>
      <t>(НАЛИЧИЕ УТОЧНЯЙТЕ У МЕНЕДЖЕРА)</t>
    </r>
  </si>
  <si>
    <t>Трансформаторные регуляторы скорости TGR (Ventmatika)</t>
  </si>
  <si>
    <t>TGRT 1 (Salda)</t>
  </si>
  <si>
    <t>TGRT 2 (Salda)</t>
  </si>
  <si>
    <t>TGRT 3 (Salda)</t>
  </si>
  <si>
    <t>TGRT 4 (Salda)</t>
  </si>
  <si>
    <t>TGRT 5 (Salda)</t>
  </si>
  <si>
    <t>TGRT 7 (Salda)</t>
  </si>
  <si>
    <t>TGRT 11 (Salda)</t>
  </si>
  <si>
    <t>TGRT 14 (Salda)</t>
  </si>
  <si>
    <t>TGRV 1.5 (Salda)</t>
  </si>
  <si>
    <t>TGRV 2 (Salda)</t>
  </si>
  <si>
    <t>TGRV 3 (Salda)</t>
  </si>
  <si>
    <t>TGRV 4 (Salda)</t>
  </si>
  <si>
    <t>TGRV 5 (Salda)</t>
  </si>
  <si>
    <t xml:space="preserve">TGRV 7 (Salda) </t>
  </si>
  <si>
    <t>TGRV 11 (Salda)</t>
  </si>
  <si>
    <t>TGRV 14 (Salda)</t>
  </si>
  <si>
    <t>● TJ-K10K (для EKR, Salda/Ventmatika)</t>
  </si>
  <si>
    <t>EKR 6.1 (Salda)</t>
  </si>
  <si>
    <t>● EKR 6.1 (Ventmatika)</t>
  </si>
  <si>
    <t xml:space="preserve">● EKR 15.1 (Ventmatika)  </t>
  </si>
  <si>
    <t xml:space="preserve">● EKR 15.1 P (Ventmatika)   </t>
  </si>
  <si>
    <t>EKR 30 (Ventmatika)</t>
  </si>
  <si>
    <t xml:space="preserve">EKR 30 P (Ventmatika)   </t>
  </si>
  <si>
    <t>0-10 / 0-15 / 0-20 м/с</t>
  </si>
  <si>
    <t>TVAN</t>
  </si>
  <si>
    <t>227-024-08</t>
  </si>
  <si>
    <t>● 227-230-08</t>
  </si>
  <si>
    <t>● 227-230-15</t>
  </si>
  <si>
    <t>Фильтр-бокс серии ZFK предназначены для очистки воздуха в системах приточной и вытяжной вентиляции. Устанавливаются в систему воздуховодов прямоугольного сечения. Фильтрующая вставка ZFFK класса очистки G3 доступна опционально.</t>
  </si>
  <si>
    <t>50 мм</t>
  </si>
  <si>
    <t>100 мм</t>
  </si>
  <si>
    <t>ZES 1000х500-90</t>
  </si>
  <si>
    <t>ZES 1000х500-30</t>
  </si>
  <si>
    <t>ZES 800х500-30</t>
  </si>
  <si>
    <t>● Адаптер 200*200/125</t>
  </si>
  <si>
    <t>● Адаптер 400*400/315</t>
  </si>
  <si>
    <r>
      <t xml:space="preserve">Адаптер-переход для подключения теплообменника ZWA 400x400-2 к каналу </t>
    </r>
    <r>
      <rPr>
        <sz val="11"/>
        <color theme="1"/>
        <rFont val="Calibri"/>
        <family val="2"/>
        <charset val="204"/>
      </rPr>
      <t>Ø315 мм</t>
    </r>
  </si>
  <si>
    <r>
      <t xml:space="preserve">Адаптер-переход для подключения теплообменника ZWA 200x200-3 к каналу </t>
    </r>
    <r>
      <rPr>
        <sz val="11"/>
        <color theme="1"/>
        <rFont val="Calibri"/>
        <family val="2"/>
        <charset val="204"/>
      </rPr>
      <t>Ø125 мм</t>
    </r>
  </si>
  <si>
    <t>ZSA 450/600</t>
  </si>
  <si>
    <t>ZSA 450/900</t>
  </si>
  <si>
    <t>Обратные клапаны RSK (SALDA)</t>
  </si>
  <si>
    <t>Обратные клапаны RSK (ZILON)</t>
  </si>
  <si>
    <t>SK 100</t>
  </si>
  <si>
    <t>SK 125</t>
  </si>
  <si>
    <t>SK 160</t>
  </si>
  <si>
    <t>SK 200</t>
  </si>
  <si>
    <t>SK 250</t>
  </si>
  <si>
    <t>SK 315</t>
  </si>
  <si>
    <t>SK 355</t>
  </si>
  <si>
    <t>SK 400</t>
  </si>
  <si>
    <t>ZSSK 600х400</t>
  </si>
  <si>
    <t>341-024-05-S2</t>
  </si>
  <si>
    <t>341-230-05-S2</t>
  </si>
  <si>
    <t>341C-024-05-S2</t>
  </si>
  <si>
    <t>Danfoss UNIVERSE 6 представляет собой удобный в эксплуатации контроллер для монтажа на DIN-рейку. Он предназначен для управления системами приточно-вытяжной вентиляции. На лицевой панели контроллера имеется графический ЖК дисплей и 4-кнопочная клавиатура.</t>
  </si>
  <si>
    <t>ZCS-mini-3,2 с ARC 121</t>
  </si>
  <si>
    <t>ZCS-mini-6,4 с ARC 121</t>
  </si>
  <si>
    <t>ZCS-mini-15/3 с ARC 121</t>
  </si>
  <si>
    <t>ZCS-mini-3,2 c R-001</t>
  </si>
  <si>
    <t>ZCS-mini-6,4 c R-001</t>
  </si>
  <si>
    <t>ZCS-mini-15/3 c R-001</t>
  </si>
  <si>
    <t>Компактные приточные установки ZPE оснащены фильтром класса EU5, вентилятором с вперед загнутыми лопатками, встроенным электронагревателем с ТЭНами из нержавеющей стали. Корпус из оцинкованной стали толщиной 50 мм. Установки не обладают встроенной автоматикой.</t>
  </si>
  <si>
    <t>Компактные приточные установки ZPW оснащены фильтром класса EU5, вентилятором с вперед загнутыми лопатками, встроенным водяным медно-алюминиевым нагревателем. Корпус из оцинкованной стали толщиной 50 мм. Установки не обладают встроенной автоматикой.</t>
  </si>
  <si>
    <r>
      <t>Расход воздуха., м³</t>
    </r>
    <r>
      <rPr>
        <sz val="8.1"/>
        <color theme="1"/>
        <rFont val="Calibri"/>
        <family val="2"/>
        <charset val="204"/>
        <scheme val="minor"/>
      </rPr>
      <t>/ч</t>
    </r>
  </si>
  <si>
    <t>Уровень звук. давления*, дБ(А)</t>
  </si>
  <si>
    <t>Сменные фильтры для RCB 75</t>
  </si>
  <si>
    <t>Сменная фильтрующая вставка F7 + carbon (класс очистки F7 + угольный фильтр)</t>
  </si>
  <si>
    <t>Сменная фильтрующая вставка F7 (класс очистки F7)</t>
  </si>
  <si>
    <t>● RCB 75 F7 + carbon</t>
  </si>
  <si>
    <t>Сменные воздушные фильтры для установок RCB 150 предназначены для замены фильтров, выработавших свой ресурс.</t>
  </si>
  <si>
    <t>Сменные воздушные фильтры для установок RCB 75 предназначены для замены фильтров, выработавших свой ресурс.</t>
  </si>
  <si>
    <t>● RCB 75</t>
  </si>
  <si>
    <t>- Производительность 75 м³/ч - для помещений до 40 м²</t>
  </si>
  <si>
    <t>- Низкий уровень шума от 24 дБ(А)</t>
  </si>
  <si>
    <t>- Сверхкомпактные размеры комплекса - 228х354х114 мм</t>
  </si>
  <si>
    <t>40 / 58 / 75</t>
  </si>
  <si>
    <t>24 / 28 / 36</t>
  </si>
  <si>
    <t>- 3 скорости вентиляторов, бесшумные DC-электродвигатели</t>
  </si>
  <si>
    <t>Сверхкомпактный приточно-очистительный комплекс BREZZA XS подает свежий воздух с улицы в помещение, при этом очищает его от механических загрязнений и запахов с помощью 3-х ступенчатой системы фильтрации, а также подогревает его в зимний период.</t>
  </si>
  <si>
    <t>- Управления с пульта ДУ и с сенсорных кнопок-индикаторов</t>
  </si>
  <si>
    <t>EKA NV 315-12,0-3f PH</t>
  </si>
  <si>
    <t>приток 30-150
вытяжка 27-135</t>
  </si>
  <si>
    <t>20-42</t>
  </si>
  <si>
    <t>- Интеллектуальные режимы поддержания комфортной температуры</t>
  </si>
  <si>
    <t>- Энергоэффективный пластинчатый рекуператор 85% КПД</t>
  </si>
  <si>
    <t>- Cистема очистки воздуха фильтром класса H12</t>
  </si>
  <si>
    <t>● ERW-150</t>
  </si>
  <si>
    <t>Настенная приточно-вытяжная установка FUNAI FUJI</t>
  </si>
  <si>
    <t>Приточно-очистительный комплекс ROYAL Clima BREZZA</t>
  </si>
  <si>
    <t>Приточно-очистительный комплекс ROYAL Clima BREZZA XS</t>
  </si>
  <si>
    <t>Компактная приточная установка ROYAL Clima VENTO</t>
  </si>
  <si>
    <t>Компактные приточно-вытяжные установки с мембранным пластинчатым рекуператором ROYAL Clima SOFFIO Uno</t>
  </si>
  <si>
    <t>Компактные приточно-вытяжные установки с мембранным пластинчатым рекуператором ROYAL Clima SOFFIO Primo</t>
  </si>
  <si>
    <t>Сменные фильтры для FUJI</t>
  </si>
  <si>
    <t>● ERW-150 G3</t>
  </si>
  <si>
    <t>● ERW-150 H12</t>
  </si>
  <si>
    <t>Настенная приточно-вытяжная установка FUJI позволяет создать систему приточно-вытяжной вентиляции без системы воздуховодов. Благорадя пластинчатому рекуператору и алгоритмам поддержания температуры, воздух комфортной температуры подается круглый год.</t>
  </si>
  <si>
    <t>Сменные воздушные фильтры для установок ERW-150 предназначены для замены фильтров, выработавших свой ресурс.</t>
  </si>
  <si>
    <t>Вентиляционные установки ROYAL CLIMA / FUNAI</t>
  </si>
  <si>
    <t>ZFP 80-50-6D</t>
  </si>
  <si>
    <t>ZFP 60-35-4E</t>
  </si>
  <si>
    <t>● ZKSA 1000х500-4ML3</t>
  </si>
  <si>
    <t>● ZKSA 500х250-4L3</t>
  </si>
  <si>
    <t>● ZKSA 500х300-4L3</t>
  </si>
  <si>
    <t>● ZKSA 600х300-4L3</t>
  </si>
  <si>
    <t xml:space="preserve">● ZKSA 600х350-4L3 </t>
  </si>
  <si>
    <t xml:space="preserve">● ZKSA 700х400-4L3 </t>
  </si>
  <si>
    <t>● ZKSA 800х500-4L3</t>
  </si>
  <si>
    <t>● ZEA 250-3/1</t>
  </si>
  <si>
    <t>● ZES 400х200-9</t>
  </si>
  <si>
    <t>ZES 600х350-45</t>
  </si>
  <si>
    <t>ZES 700х400-75</t>
  </si>
  <si>
    <t>ZFFA-A 355 (EU3)</t>
  </si>
  <si>
    <t>ZFFA-A 400 (EU3)</t>
  </si>
  <si>
    <t>ZFA-A 355</t>
  </si>
  <si>
    <t>ZFA-A 400</t>
  </si>
  <si>
    <t>Фильтр-боксы ZFK для прямоугольных воздуховодов для вставок 50/100 мм</t>
  </si>
  <si>
    <t xml:space="preserve"> ZFFS(EU9) 400*200</t>
  </si>
  <si>
    <t xml:space="preserve"> ZFFS(EU9) 500*250</t>
  </si>
  <si>
    <t xml:space="preserve"> ZFFS(EU9) 500*300</t>
  </si>
  <si>
    <t xml:space="preserve"> ZFFS(EU9) 600*300</t>
  </si>
  <si>
    <t xml:space="preserve"> ZFFS(EU9) 600*350</t>
  </si>
  <si>
    <t xml:space="preserve"> ZFFS(EU9) 700*400</t>
  </si>
  <si>
    <t xml:space="preserve"> ZFFS(EU9) 800*500</t>
  </si>
  <si>
    <t xml:space="preserve"> ZFFS(EU9) 1000*500</t>
  </si>
  <si>
    <t>EU9</t>
  </si>
  <si>
    <t>ETY-1,5 (Salda)</t>
  </si>
  <si>
    <t>ETY-2,5 (Salda)</t>
  </si>
  <si>
    <t>- Применение шага оребрения 1,6 мм существенно увеличивает мощность</t>
  </si>
  <si>
    <r>
      <t>Макс. расход воздуха, м</t>
    </r>
    <r>
      <rPr>
        <sz val="9"/>
        <color theme="1"/>
        <rFont val="Calibri"/>
        <family val="2"/>
        <charset val="204"/>
      </rPr>
      <t>³/ч</t>
    </r>
  </si>
  <si>
    <t>Напряжение, В</t>
  </si>
  <si>
    <t>Потребл. мощность, кВт</t>
  </si>
  <si>
    <t>Кол-во ламп, шт.</t>
  </si>
  <si>
    <t>Общая мощность УФ излучения, Вт</t>
  </si>
  <si>
    <t xml:space="preserve">UV-40-20-08* </t>
  </si>
  <si>
    <t xml:space="preserve">UV-40-20-05* </t>
  </si>
  <si>
    <t xml:space="preserve">UV-40-20-03* </t>
  </si>
  <si>
    <t xml:space="preserve">UV-50-25-09* </t>
  </si>
  <si>
    <t xml:space="preserve">UV-50-25-06* </t>
  </si>
  <si>
    <t xml:space="preserve">UV-50-25-03* </t>
  </si>
  <si>
    <t xml:space="preserve">UV-50-30-10* </t>
  </si>
  <si>
    <t xml:space="preserve">UV-50-30-06* </t>
  </si>
  <si>
    <t xml:space="preserve">UV-50-30-04* </t>
  </si>
  <si>
    <t xml:space="preserve">UV-60-30-11* </t>
  </si>
  <si>
    <t xml:space="preserve">UV-60-30-07* </t>
  </si>
  <si>
    <t xml:space="preserve">UV-60-30-04* </t>
  </si>
  <si>
    <t xml:space="preserve">UV-60-35-13* </t>
  </si>
  <si>
    <t xml:space="preserve">UV-60-35-08* </t>
  </si>
  <si>
    <t xml:space="preserve">UV-60-35-05* </t>
  </si>
  <si>
    <t xml:space="preserve">UV-70-40-16* </t>
  </si>
  <si>
    <t xml:space="preserve">UV-70-40-10* </t>
  </si>
  <si>
    <t xml:space="preserve">UV-70-40-06* </t>
  </si>
  <si>
    <t xml:space="preserve">UV-80-50-18* </t>
  </si>
  <si>
    <t xml:space="preserve">UV-80-50-12* </t>
  </si>
  <si>
    <t xml:space="preserve">UV-80-50-07* </t>
  </si>
  <si>
    <t xml:space="preserve">UV-100-50-24* </t>
  </si>
  <si>
    <t xml:space="preserve">UV-100-50-16* </t>
  </si>
  <si>
    <t xml:space="preserve">UV-100-50-10* </t>
  </si>
  <si>
    <t>Устройство контроля работы ламп</t>
  </si>
  <si>
    <t>220-240</t>
  </si>
  <si>
    <t>Секции бактерицидной обработки воздуха UV-JET предназначены для бактерицидной обработки приточного или рециркуляционного воздуха с помощью ультрафиолетового излучения.</t>
  </si>
  <si>
    <t>Секции ультрафиолетовые UV-JET</t>
  </si>
  <si>
    <t>- Разработаны в полном соответствии с руководством Минздрава Р 3.5.1904-04</t>
  </si>
  <si>
    <t>- Использование ЭПРА вместо дросселей</t>
  </si>
  <si>
    <t>- Безозоновые ртутные лампы</t>
  </si>
  <si>
    <t>- Ресурс работы ламп - 13 000 часов</t>
  </si>
  <si>
    <t>- Опция - устройство контроля и индикации работоспособности ламп</t>
  </si>
  <si>
    <t>FMK 60-35/ G4/6p</t>
  </si>
  <si>
    <t>FMK 100-50/ G4/10p</t>
  </si>
  <si>
    <t>Бактерицидная лампа 75W G13</t>
  </si>
  <si>
    <t>Универсальная сменная лампа - подходит для всех типоразмеров</t>
  </si>
  <si>
    <t>ZRS 2,25-3,1</t>
  </si>
  <si>
    <t>ZRSI 2,25-3,1</t>
  </si>
  <si>
    <t>ZFR 2,25-2E, ZFR 2,5-2E, ZFR 2,8-2E, ZFR 3,1-4E, ZFR 3,1-4D</t>
  </si>
  <si>
    <t>ZRN 2,25-3,1</t>
  </si>
  <si>
    <t>ZRN 3,5-4</t>
  </si>
  <si>
    <t>ZRN 4,5-5</t>
  </si>
  <si>
    <t>ZRN 5,6-6,3</t>
  </si>
  <si>
    <t>ZRN 7,1</t>
  </si>
  <si>
    <t>ZRD 2,25</t>
  </si>
  <si>
    <t>ZRD 2,5</t>
  </si>
  <si>
    <t>ZRD 2,8</t>
  </si>
  <si>
    <t>ZRD 3,1</t>
  </si>
  <si>
    <t>ZRD 3,5-5</t>
  </si>
  <si>
    <t>ZRD 5,6-6,3</t>
  </si>
  <si>
    <t>ZRD 7,1</t>
  </si>
  <si>
    <t>Крышные коробы для монтажа на наклонной кровле с шумоглушителем для крышных вентиляторов ZRN</t>
  </si>
  <si>
    <t>Обратные клапаны для крышных вентиляторов ZRD</t>
  </si>
  <si>
    <t>ZFR 3,5-4E, ZFR 3,5-4D, ZFR 4-4E, ZFR 4-4D, ZFR 4,5-4E, ZFR 4,5-4D, ZFR 5-4D</t>
  </si>
  <si>
    <t>ZRC 2,25</t>
  </si>
  <si>
    <t>ZRC 2,5</t>
  </si>
  <si>
    <t>ZRC 2,8</t>
  </si>
  <si>
    <t>ZRC 3,1</t>
  </si>
  <si>
    <t>ZRC 3,5-5</t>
  </si>
  <si>
    <t>ZRC 5,6-6,3</t>
  </si>
  <si>
    <t>ZRC 7,1</t>
  </si>
  <si>
    <t>ZRF 2,25</t>
  </si>
  <si>
    <t>ZRF 2,5</t>
  </si>
  <si>
    <t>ZRF 2,8</t>
  </si>
  <si>
    <t>ZRF 3,1</t>
  </si>
  <si>
    <t>ZRF 3,5-5</t>
  </si>
  <si>
    <t>ZRF 5,6-6,3</t>
  </si>
  <si>
    <t>ZRF 7,1</t>
  </si>
  <si>
    <t>Фланцы для крышных вентиляторов ZRF</t>
  </si>
  <si>
    <t>Гибкие вставки для крышных вентиляторов ZRC</t>
  </si>
  <si>
    <t>Крышный короб ZRN из оцинкованной стали, с теплоизолированными стенками (толщиной 50 мм) и дополнительными пластинами шумоглушения. Предназначен для установки на наклонной кровле. Монтажный профиль в комплект поставки не входит.</t>
  </si>
  <si>
    <t>Обратные клапаны ZRD устанавливаются внутри короба или воздуховода и подключаются напрямую к вентилятору. Служат для перекрытия воздушного канала при отключенном вентиляторе.</t>
  </si>
  <si>
    <t>Гибкие вставки ZRC устанавливаются внутри короба или воздуховода и подключаются к вентилятору либо обратному клапану. Служат для исключения передачи вибрации.</t>
  </si>
  <si>
    <t>Фланцы ZRF устанавливаются внутри короба или воздуховода и подключаются к вентилятору либо обратному клапану либо гибкой вставке. Позволяют подключать воздуховод круглого сечения с ниппельным соединением.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</si>
</sst>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_-[$€]* #,##0.00_-;\-[$€]* #,##0.00_-;_-[$€]* &quot;-&quot;??_-;_-@_-"/>
    <numFmt numFmtId="168" formatCode="#,##0\ [$EUR]"/>
    <numFmt numFmtId="169" formatCode="#,##0.0\ [$EUR]"/>
    <numFmt numFmtId="170" formatCode="#,##0.0\ [$RUB]"/>
    <numFmt numFmtId="171" formatCode="#,##0.0\ [$USD]"/>
    <numFmt numFmtId="172" formatCode="_(* #,##0.00_);_(* \(#,##0.00\);_(* &quot;-&quot;??_);_(@_)"/>
    <numFmt numFmtId="173" formatCode="[$-804]aaaa;@"/>
    <numFmt numFmtId="174" formatCode="#,##0\ [$€-1]"/>
    <numFmt numFmtId="175" formatCode="#,##0\ &quot;₽&quot;"/>
    <numFmt numFmtId="176" formatCode="0.000"/>
    <numFmt numFmtId="177" formatCode="_-[$$-409]* #,##0.00_ ;_-[$$-409]* \-#,##0.00\ ;_-[$$-409]* &quot;-&quot;??_ ;_-@_ "/>
  </numFmts>
  <fonts count="95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宋体"/>
      <charset val="134"/>
    </font>
    <font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family val="2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186"/>
    </font>
    <font>
      <u/>
      <sz val="10"/>
      <color indexed="12"/>
      <name val="Arial"/>
      <family val="2"/>
      <charset val="204"/>
    </font>
    <font>
      <sz val="11"/>
      <color theme="1"/>
      <name val="Calibri"/>
      <family val="2"/>
      <charset val="186"/>
      <scheme val="minor"/>
    </font>
    <font>
      <sz val="12"/>
      <name val="Times New Roman"/>
      <family val="1"/>
    </font>
    <font>
      <sz val="10"/>
      <name val="Geneva"/>
    </font>
    <font>
      <sz val="8"/>
      <name val="Arial"/>
      <family val="2"/>
    </font>
    <font>
      <b/>
      <sz val="11"/>
      <name val="Arial Cyr"/>
      <charset val="204"/>
    </font>
    <font>
      <b/>
      <sz val="11"/>
      <color rgb="FF00206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i/>
      <sz val="11"/>
      <color theme="4" tint="-0.249977111117893"/>
      <name val="Calibri"/>
      <family val="2"/>
      <charset val="204"/>
      <scheme val="minor"/>
    </font>
    <font>
      <sz val="11"/>
      <color rgb="FF002060"/>
      <name val="Arial"/>
      <family val="2"/>
      <charset val="204"/>
    </font>
    <font>
      <sz val="16"/>
      <color theme="0"/>
      <name val="Arial"/>
      <family val="2"/>
      <charset val="204"/>
    </font>
    <font>
      <sz val="16"/>
      <color theme="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1"/>
      <color theme="4" tint="-0.49998474074526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u/>
      <sz val="8.8000000000000007"/>
      <color theme="10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8"/>
      <name val="Arial"/>
      <family val="2"/>
      <charset val="204"/>
    </font>
    <font>
      <sz val="10"/>
      <color indexed="60"/>
      <name val="Arial Cyr"/>
      <family val="2"/>
      <charset val="204"/>
    </font>
    <font>
      <sz val="10"/>
      <name val="Helv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4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.1"/>
      <color theme="1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i/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9.9"/>
      <color theme="1"/>
      <name val="Calibri"/>
      <family val="2"/>
      <charset val="204"/>
    </font>
    <font>
      <sz val="8.1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ABC7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59">
    <xf numFmtId="0" fontId="0" fillId="0" borderId="0"/>
    <xf numFmtId="0" fontId="3" fillId="0" borderId="0"/>
    <xf numFmtId="0" fontId="4" fillId="0" borderId="0"/>
    <xf numFmtId="0" fontId="5" fillId="0" borderId="0"/>
    <xf numFmtId="0" fontId="6" fillId="0" borderId="0">
      <alignment vertical="center"/>
    </xf>
    <xf numFmtId="0" fontId="8" fillId="0" borderId="0"/>
    <xf numFmtId="0" fontId="9" fillId="0" borderId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8" fillId="0" borderId="0"/>
    <xf numFmtId="0" fontId="10" fillId="0" borderId="0"/>
    <xf numFmtId="0" fontId="8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20" borderId="0" applyNumberFormat="0" applyBorder="0" applyAlignment="0" applyProtection="0"/>
    <xf numFmtId="0" fontId="14" fillId="8" borderId="9" applyNumberFormat="0" applyAlignment="0" applyProtection="0"/>
    <xf numFmtId="0" fontId="15" fillId="21" borderId="16" applyNumberFormat="0" applyAlignment="0" applyProtection="0"/>
    <xf numFmtId="0" fontId="16" fillId="21" borderId="9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19" fillId="0" borderId="0" applyNumberFormat="0" applyFill="0" applyBorder="0" applyAlignment="0" applyProtection="0"/>
    <xf numFmtId="0" fontId="11" fillId="0" borderId="17" applyNumberFormat="0" applyFill="0" applyAlignment="0" applyProtection="0"/>
    <xf numFmtId="0" fontId="20" fillId="22" borderId="10" applyNumberFormat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8" fillId="0" borderId="0"/>
    <xf numFmtId="0" fontId="23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10" fillId="24" borderId="15" applyNumberFormat="0" applyFont="0" applyAlignment="0" applyProtection="0"/>
    <xf numFmtId="0" fontId="25" fillId="0" borderId="14" applyNumberFormat="0" applyFill="0" applyAlignment="0" applyProtection="0"/>
    <xf numFmtId="0" fontId="26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27" fillId="5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31" fillId="0" borderId="0"/>
    <xf numFmtId="0" fontId="5" fillId="0" borderId="0"/>
    <xf numFmtId="0" fontId="5" fillId="0" borderId="0"/>
    <xf numFmtId="0" fontId="32" fillId="0" borderId="0"/>
    <xf numFmtId="167" fontId="33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0" fontId="34" fillId="0" borderId="0"/>
    <xf numFmtId="0" fontId="41" fillId="0" borderId="0" applyNumberFormat="0" applyFill="0" applyBorder="0" applyAlignment="0" applyProtection="0"/>
    <xf numFmtId="0" fontId="4" fillId="0" borderId="0" applyNumberFormat="0"/>
    <xf numFmtId="0" fontId="50" fillId="0" borderId="0" applyNumberFormat="0" applyFill="0" applyBorder="0" applyAlignment="0" applyProtection="0">
      <alignment vertical="top"/>
      <protection locked="0"/>
    </xf>
    <xf numFmtId="0" fontId="52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5" fillId="0" borderId="0"/>
    <xf numFmtId="0" fontId="8" fillId="0" borderId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4" borderId="0" applyNumberFormat="0" applyBorder="0" applyAlignment="0" applyProtection="0"/>
    <xf numFmtId="0" fontId="14" fillId="32" borderId="9" applyNumberFormat="0" applyAlignment="0" applyProtection="0"/>
    <xf numFmtId="0" fontId="15" fillId="45" borderId="16" applyNumberFormat="0" applyAlignment="0" applyProtection="0"/>
    <xf numFmtId="0" fontId="16" fillId="45" borderId="9" applyNumberFormat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0" fontId="20" fillId="46" borderId="10" applyNumberFormat="0" applyAlignment="0" applyProtection="0"/>
    <xf numFmtId="0" fontId="22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4" fillId="0" borderId="0"/>
    <xf numFmtId="0" fontId="23" fillId="28" borderId="0" applyNumberFormat="0" applyBorder="0" applyAlignment="0" applyProtection="0"/>
    <xf numFmtId="0" fontId="52" fillId="48" borderId="15" applyNumberFormat="0" applyAlignment="0" applyProtection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ill="0" applyBorder="0" applyAlignment="0" applyProtection="0"/>
    <xf numFmtId="0" fontId="27" fillId="29" borderId="0" applyNumberFormat="0" applyBorder="0" applyAlignment="0" applyProtection="0"/>
    <xf numFmtId="0" fontId="5" fillId="0" borderId="0"/>
    <xf numFmtId="9" fontId="55" fillId="0" borderId="0" applyFont="0" applyFill="0" applyBorder="0" applyAlignment="0" applyProtection="0"/>
    <xf numFmtId="0" fontId="55" fillId="0" borderId="0"/>
    <xf numFmtId="0" fontId="31" fillId="0" borderId="0"/>
    <xf numFmtId="9" fontId="5" fillId="0" borderId="0" applyFont="0" applyFill="0" applyBorder="0" applyAlignment="0" applyProtection="0"/>
    <xf numFmtId="0" fontId="5" fillId="0" borderId="0"/>
    <xf numFmtId="0" fontId="34" fillId="0" borderId="0"/>
    <xf numFmtId="0" fontId="8" fillId="0" borderId="0"/>
    <xf numFmtId="9" fontId="56" fillId="0" borderId="0" applyFont="0" applyFill="0" applyBorder="0" applyAlignment="0" applyProtection="0"/>
    <xf numFmtId="0" fontId="56" fillId="0" borderId="0"/>
    <xf numFmtId="0" fontId="56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3" fillId="0" borderId="0" applyNumberFormat="0" applyBorder="0" applyProtection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31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4" fillId="8" borderId="9" applyNumberFormat="0" applyAlignment="0" applyProtection="0"/>
    <xf numFmtId="0" fontId="14" fillId="8" borderId="9" applyNumberFormat="0" applyAlignment="0" applyProtection="0"/>
    <xf numFmtId="0" fontId="14" fillId="8" borderId="9" applyNumberFormat="0" applyAlignment="0" applyProtection="0"/>
    <xf numFmtId="0" fontId="15" fillId="21" borderId="16" applyNumberFormat="0" applyAlignment="0" applyProtection="0"/>
    <xf numFmtId="0" fontId="15" fillId="21" borderId="16" applyNumberFormat="0" applyAlignment="0" applyProtection="0"/>
    <xf numFmtId="0" fontId="15" fillId="21" borderId="16" applyNumberFormat="0" applyAlignment="0" applyProtection="0"/>
    <xf numFmtId="0" fontId="16" fillId="21" borderId="9" applyNumberFormat="0" applyAlignment="0" applyProtection="0"/>
    <xf numFmtId="0" fontId="16" fillId="21" borderId="9" applyNumberFormat="0" applyAlignment="0" applyProtection="0"/>
    <xf numFmtId="0" fontId="16" fillId="21" borderId="9" applyNumberFormat="0" applyAlignment="0" applyProtection="0"/>
    <xf numFmtId="0" fontId="62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7" fillId="0" borderId="11" applyNumberFormat="0" applyFill="0" applyAlignment="0" applyProtection="0"/>
    <xf numFmtId="0" fontId="17" fillId="0" borderId="11" applyNumberFormat="0" applyFill="0" applyAlignment="0" applyProtection="0"/>
    <xf numFmtId="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2" applyNumberFormat="0" applyFill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13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11" fillId="0" borderId="17" applyNumberFormat="0" applyFill="0" applyAlignment="0" applyProtection="0"/>
    <xf numFmtId="0" fontId="20" fillId="22" borderId="10" applyNumberFormat="0" applyAlignment="0" applyProtection="0"/>
    <xf numFmtId="0" fontId="20" fillId="22" borderId="10" applyNumberFormat="0" applyAlignment="0" applyProtection="0"/>
    <xf numFmtId="0" fontId="20" fillId="22" borderId="10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0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63" fillId="0" borderId="0"/>
    <xf numFmtId="0" fontId="6" fillId="0" borderId="0"/>
    <xf numFmtId="0" fontId="4" fillId="0" borderId="0"/>
    <xf numFmtId="0" fontId="5" fillId="0" borderId="0"/>
    <xf numFmtId="0" fontId="4" fillId="0" borderId="0"/>
    <xf numFmtId="0" fontId="4" fillId="0" borderId="0">
      <alignment vertical="top"/>
    </xf>
    <xf numFmtId="0" fontId="4" fillId="0" borderId="0" applyNumberFormat="0"/>
    <xf numFmtId="0" fontId="4" fillId="0" borderId="0"/>
    <xf numFmtId="0" fontId="4" fillId="0" borderId="0"/>
    <xf numFmtId="0" fontId="34" fillId="0" borderId="0"/>
    <xf numFmtId="0" fontId="34" fillId="0" borderId="0"/>
    <xf numFmtId="0" fontId="6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4" fillId="0" borderId="0">
      <alignment vertical="top"/>
    </xf>
    <xf numFmtId="0" fontId="4" fillId="0" borderId="0"/>
    <xf numFmtId="0" fontId="5" fillId="0" borderId="0"/>
    <xf numFmtId="0" fontId="4" fillId="0" borderId="0"/>
    <xf numFmtId="0" fontId="56" fillId="0" borderId="0"/>
    <xf numFmtId="0" fontId="6" fillId="0" borderId="0">
      <alignment vertical="center"/>
    </xf>
    <xf numFmtId="0" fontId="28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8" fillId="0" borderId="0"/>
    <xf numFmtId="0" fontId="8" fillId="0" borderId="0"/>
    <xf numFmtId="0" fontId="59" fillId="0" borderId="0">
      <alignment horizontal="left"/>
    </xf>
    <xf numFmtId="0" fontId="34" fillId="0" borderId="0"/>
    <xf numFmtId="0" fontId="8" fillId="0" borderId="0"/>
    <xf numFmtId="0" fontId="5" fillId="0" borderId="0"/>
    <xf numFmtId="0" fontId="5" fillId="0" borderId="0"/>
    <xf numFmtId="0" fontId="28" fillId="0" borderId="0"/>
    <xf numFmtId="0" fontId="8" fillId="0" borderId="0"/>
    <xf numFmtId="0" fontId="8" fillId="0" borderId="0"/>
    <xf numFmtId="174" fontId="4" fillId="0" borderId="0" applyNumberFormat="0"/>
    <xf numFmtId="0" fontId="31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24" borderId="15" applyNumberFormat="0" applyFont="0" applyAlignment="0" applyProtection="0"/>
    <xf numFmtId="0" fontId="10" fillId="24" borderId="15" applyNumberFormat="0" applyFont="0" applyAlignment="0" applyProtection="0"/>
    <xf numFmtId="0" fontId="10" fillId="24" borderId="15" applyNumberFormat="0" applyFont="0" applyAlignment="0" applyProtection="0"/>
    <xf numFmtId="9" fontId="1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5" fillId="0" borderId="14" applyNumberFormat="0" applyFill="0" applyAlignment="0" applyProtection="0"/>
    <xf numFmtId="0" fontId="25" fillId="0" borderId="14" applyNumberFormat="0" applyFill="0" applyAlignment="0" applyProtection="0"/>
    <xf numFmtId="0" fontId="25" fillId="0" borderId="14" applyNumberFormat="0" applyFill="0" applyAlignment="0" applyProtection="0"/>
    <xf numFmtId="0" fontId="6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" fillId="0" borderId="0" applyFill="0" applyBorder="0" applyAlignment="0" applyProtection="0"/>
    <xf numFmtId="165" fontId="10" fillId="0" borderId="0" applyFont="0" applyFill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173" fontId="64" fillId="0" borderId="0">
      <alignment vertical="center"/>
    </xf>
    <xf numFmtId="0" fontId="65" fillId="0" borderId="0">
      <alignment vertical="center"/>
    </xf>
    <xf numFmtId="0" fontId="57" fillId="0" borderId="0"/>
    <xf numFmtId="164" fontId="10" fillId="0" borderId="0" applyFont="0" applyFill="0" applyBorder="0" applyAlignment="0" applyProtection="0"/>
    <xf numFmtId="0" fontId="4" fillId="0" borderId="0"/>
  </cellStyleXfs>
  <cellXfs count="731">
    <xf numFmtId="0" fontId="0" fillId="0" borderId="0" xfId="0"/>
    <xf numFmtId="0" fontId="0" fillId="2" borderId="0" xfId="0" applyFill="1" applyBorder="1"/>
    <xf numFmtId="0" fontId="0" fillId="0" borderId="0" xfId="0" applyAlignment="1"/>
    <xf numFmtId="0" fontId="0" fillId="0" borderId="0" xfId="0" applyFill="1" applyBorder="1"/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/>
    <xf numFmtId="0" fontId="0" fillId="0" borderId="0" xfId="0" applyFill="1"/>
    <xf numFmtId="166" fontId="0" fillId="0" borderId="0" xfId="0" applyNumberFormat="1" applyFill="1"/>
    <xf numFmtId="0" fontId="0" fillId="0" borderId="0" xfId="0" applyFill="1" applyBorder="1" applyAlignment="1"/>
    <xf numFmtId="0" fontId="5" fillId="0" borderId="0" xfId="2" applyFont="1" applyFill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66" fontId="2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7" fillId="0" borderId="1" xfId="0" applyFont="1" applyFill="1" applyBorder="1" applyAlignment="1"/>
    <xf numFmtId="169" fontId="36" fillId="0" borderId="1" xfId="0" applyNumberFormat="1" applyFont="1" applyFill="1" applyBorder="1" applyAlignment="1">
      <alignment horizontal="center"/>
    </xf>
    <xf numFmtId="0" fontId="5" fillId="0" borderId="7" xfId="0" applyNumberFormat="1" applyFont="1" applyFill="1" applyBorder="1" applyAlignment="1">
      <alignment horizontal="left" vertical="top"/>
    </xf>
    <xf numFmtId="0" fontId="35" fillId="0" borderId="1" xfId="0" applyFont="1" applyFill="1" applyBorder="1" applyAlignment="1" applyProtection="1">
      <alignment horizontal="center" vertical="center" wrapText="1"/>
      <protection locked="0" hidden="1"/>
    </xf>
    <xf numFmtId="169" fontId="7" fillId="0" borderId="1" xfId="0" applyNumberFormat="1" applyFont="1" applyFill="1" applyBorder="1" applyAlignment="1" applyProtection="1">
      <alignment horizontal="center"/>
      <protection locked="0" hidden="1"/>
    </xf>
    <xf numFmtId="0" fontId="0" fillId="0" borderId="0" xfId="0" applyFill="1" applyAlignment="1" applyProtection="1">
      <alignment horizontal="center"/>
      <protection locked="0" hidden="1"/>
    </xf>
    <xf numFmtId="170" fontId="7" fillId="0" borderId="1" xfId="0" applyNumberFormat="1" applyFont="1" applyFill="1" applyBorder="1" applyAlignment="1" applyProtection="1">
      <alignment horizontal="center"/>
      <protection locked="0"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0" borderId="0" xfId="0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5" fillId="0" borderId="0" xfId="2" applyFont="1" applyFill="1" applyProtection="1">
      <protection locked="0" hidden="1"/>
    </xf>
    <xf numFmtId="0" fontId="40" fillId="0" borderId="0" xfId="0" applyFont="1" applyAlignment="1">
      <alignment vertical="center"/>
    </xf>
    <xf numFmtId="0" fontId="39" fillId="0" borderId="0" xfId="0" applyFont="1"/>
    <xf numFmtId="0" fontId="42" fillId="0" borderId="0" xfId="68" applyFont="1"/>
    <xf numFmtId="0" fontId="43" fillId="0" borderId="0" xfId="0" applyFont="1"/>
    <xf numFmtId="0" fontId="41" fillId="0" borderId="0" xfId="68" applyAlignment="1">
      <alignment horizontal="left"/>
    </xf>
    <xf numFmtId="3" fontId="44" fillId="0" borderId="1" xfId="0" applyNumberFormat="1" applyFont="1" applyFill="1" applyBorder="1" applyAlignment="1">
      <alignment horizontal="center"/>
    </xf>
    <xf numFmtId="170" fontId="36" fillId="0" borderId="1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47" fillId="0" borderId="0" xfId="0" applyFont="1"/>
    <xf numFmtId="166" fontId="7" fillId="0" borderId="1" xfId="6" applyNumberFormat="1" applyFont="1" applyBorder="1" applyAlignment="1">
      <alignment horizontal="left"/>
    </xf>
    <xf numFmtId="0" fontId="2" fillId="25" borderId="22" xfId="0" applyFont="1" applyFill="1" applyBorder="1" applyAlignment="1">
      <alignment horizontal="left" vertic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0" fillId="0" borderId="0" xfId="0"/>
    <xf numFmtId="0" fontId="51" fillId="0" borderId="0" xfId="0" applyFont="1" applyAlignment="1">
      <alignment horizontal="center" vertical="center" wrapText="1" shrinkToFit="1"/>
    </xf>
    <xf numFmtId="14" fontId="39" fillId="0" borderId="0" xfId="0" applyNumberFormat="1" applyFont="1"/>
    <xf numFmtId="166" fontId="0" fillId="0" borderId="0" xfId="0" applyNumberFormat="1" applyFill="1" applyAlignment="1">
      <alignment horizontal="center" vertical="center"/>
    </xf>
    <xf numFmtId="0" fontId="0" fillId="0" borderId="0" xfId="0" applyAlignment="1" applyProtection="1">
      <alignment vertical="center"/>
      <protection locked="0" hidden="1"/>
    </xf>
    <xf numFmtId="169" fontId="0" fillId="0" borderId="0" xfId="0" applyNumberFormat="1" applyFill="1" applyBorder="1"/>
    <xf numFmtId="169" fontId="48" fillId="0" borderId="1" xfId="0" applyNumberFormat="1" applyFont="1" applyBorder="1" applyAlignment="1">
      <alignment horizontal="center"/>
    </xf>
    <xf numFmtId="0" fontId="0" fillId="0" borderId="0" xfId="0" applyFill="1" applyBorder="1"/>
    <xf numFmtId="14" fontId="66" fillId="0" borderId="0" xfId="0" applyNumberFormat="1" applyFont="1"/>
    <xf numFmtId="0" fontId="2" fillId="25" borderId="21" xfId="0" applyFont="1" applyFill="1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7" fillId="0" borderId="0" xfId="0" applyFont="1" applyFill="1" applyBorder="1" applyAlignment="1"/>
    <xf numFmtId="175" fontId="36" fillId="0" borderId="0" xfId="0" applyNumberFormat="1" applyFont="1" applyFill="1" applyBorder="1" applyAlignment="1">
      <alignment horizontal="center" vertical="center"/>
    </xf>
    <xf numFmtId="175" fontId="7" fillId="0" borderId="0" xfId="0" applyNumberFormat="1" applyFont="1" applyFill="1" applyBorder="1" applyAlignment="1" applyProtection="1">
      <alignment horizontal="center" vertical="center"/>
      <protection locked="0" hidden="1"/>
    </xf>
    <xf numFmtId="3" fontId="44" fillId="0" borderId="0" xfId="0" applyNumberFormat="1" applyFont="1" applyFill="1" applyBorder="1" applyAlignment="1">
      <alignment horizontal="center" vertical="center"/>
    </xf>
    <xf numFmtId="0" fontId="2" fillId="25" borderId="22" xfId="0" applyFont="1" applyFill="1" applyBorder="1" applyAlignment="1">
      <alignment vertical="center"/>
    </xf>
    <xf numFmtId="0" fontId="2" fillId="25" borderId="21" xfId="0" applyFont="1" applyFill="1" applyBorder="1" applyAlignment="1">
      <alignment vertical="center"/>
    </xf>
    <xf numFmtId="0" fontId="2" fillId="25" borderId="1" xfId="0" applyFont="1" applyFill="1" applyBorder="1" applyAlignment="1">
      <alignment horizontal="left" vertical="center"/>
    </xf>
    <xf numFmtId="0" fontId="37" fillId="26" borderId="7" xfId="0" applyFont="1" applyFill="1" applyBorder="1" applyAlignment="1"/>
    <xf numFmtId="0" fontId="37" fillId="26" borderId="20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0" fontId="41" fillId="0" borderId="0" xfId="68" applyFont="1" applyFill="1" applyAlignment="1">
      <alignment horizontal="left"/>
    </xf>
    <xf numFmtId="166" fontId="0" fillId="26" borderId="20" xfId="0" applyNumberFormat="1" applyFont="1" applyFill="1" applyBorder="1"/>
    <xf numFmtId="166" fontId="0" fillId="26" borderId="20" xfId="0" applyNumberFormat="1" applyFont="1" applyFill="1" applyBorder="1" applyAlignment="1">
      <alignment horizontal="center" vertical="center"/>
    </xf>
    <xf numFmtId="0" fontId="0" fillId="26" borderId="20" xfId="0" applyFont="1" applyFill="1" applyBorder="1" applyAlignment="1" applyProtection="1">
      <alignment horizontal="center"/>
      <protection locked="0" hidden="1"/>
    </xf>
    <xf numFmtId="0" fontId="68" fillId="0" borderId="1" xfId="0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center" vertical="center" wrapText="1"/>
    </xf>
    <xf numFmtId="175" fontId="71" fillId="0" borderId="1" xfId="0" applyNumberFormat="1" applyFont="1" applyFill="1" applyBorder="1" applyAlignment="1">
      <alignment horizontal="center"/>
    </xf>
    <xf numFmtId="175" fontId="72" fillId="0" borderId="1" xfId="0" applyNumberFormat="1" applyFont="1" applyFill="1" applyBorder="1" applyAlignment="1" applyProtection="1">
      <alignment horizontal="center"/>
      <protection locked="0" hidden="1"/>
    </xf>
    <xf numFmtId="0" fontId="68" fillId="0" borderId="8" xfId="0" applyFont="1" applyFill="1" applyBorder="1" applyAlignment="1">
      <alignment horizontal="left" vertical="center" wrapText="1"/>
    </xf>
    <xf numFmtId="0" fontId="69" fillId="0" borderId="8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0" xfId="0" applyFont="1" applyFill="1" applyBorder="1" applyAlignment="1">
      <alignment horizontal="left" vertical="center"/>
    </xf>
    <xf numFmtId="175" fontId="71" fillId="2" borderId="0" xfId="0" applyNumberFormat="1" applyFont="1" applyFill="1" applyBorder="1" applyAlignment="1">
      <alignment horizontal="center"/>
    </xf>
    <xf numFmtId="175" fontId="72" fillId="2" borderId="0" xfId="0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Fill="1" applyBorder="1" applyAlignment="1">
      <alignment horizontal="center" vertical="center"/>
    </xf>
    <xf numFmtId="169" fontId="0" fillId="0" borderId="0" xfId="0" applyNumberFormat="1"/>
    <xf numFmtId="16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37" fillId="2" borderId="23" xfId="0" applyFont="1" applyFill="1" applyBorder="1" applyAlignment="1"/>
    <xf numFmtId="0" fontId="37" fillId="2" borderId="19" xfId="0" applyFont="1" applyFill="1" applyBorder="1" applyAlignment="1"/>
    <xf numFmtId="166" fontId="0" fillId="2" borderId="19" xfId="0" applyNumberFormat="1" applyFont="1" applyFill="1" applyBorder="1"/>
    <xf numFmtId="166" fontId="0" fillId="2" borderId="19" xfId="0" applyNumberFormat="1" applyFont="1" applyFill="1" applyBorder="1" applyAlignment="1">
      <alignment horizontal="center" vertical="center"/>
    </xf>
    <xf numFmtId="0" fontId="0" fillId="2" borderId="19" xfId="0" applyFont="1" applyFill="1" applyBorder="1" applyAlignment="1" applyProtection="1">
      <alignment horizontal="center"/>
      <protection locked="0" hidden="1"/>
    </xf>
    <xf numFmtId="0" fontId="0" fillId="2" borderId="6" xfId="0" applyFont="1" applyFill="1" applyBorder="1" applyAlignment="1" applyProtection="1">
      <alignment horizontal="center"/>
      <protection locked="0" hidden="1"/>
    </xf>
    <xf numFmtId="0" fontId="37" fillId="2" borderId="25" xfId="0" applyFont="1" applyFill="1" applyBorder="1" applyAlignment="1"/>
    <xf numFmtId="0" fontId="37" fillId="2" borderId="0" xfId="0" applyFont="1" applyFill="1" applyBorder="1" applyAlignment="1"/>
    <xf numFmtId="166" fontId="0" fillId="2" borderId="0" xfId="0" applyNumberFormat="1" applyFont="1" applyFill="1" applyBorder="1"/>
    <xf numFmtId="166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 applyProtection="1">
      <alignment horizontal="center"/>
      <protection locked="0" hidden="1"/>
    </xf>
    <xf numFmtId="0" fontId="0" fillId="2" borderId="5" xfId="0" applyFont="1" applyFill="1" applyBorder="1" applyAlignment="1" applyProtection="1">
      <alignment horizontal="center"/>
      <protection locked="0" hidden="1"/>
    </xf>
    <xf numFmtId="0" fontId="37" fillId="2" borderId="24" xfId="0" applyFont="1" applyFill="1" applyBorder="1" applyAlignment="1"/>
    <xf numFmtId="0" fontId="37" fillId="2" borderId="21" xfId="0" applyFont="1" applyFill="1" applyBorder="1" applyAlignment="1"/>
    <xf numFmtId="166" fontId="0" fillId="2" borderId="21" xfId="0" applyNumberFormat="1" applyFont="1" applyFill="1" applyBorder="1"/>
    <xf numFmtId="166" fontId="0" fillId="2" borderId="21" xfId="0" applyNumberFormat="1" applyFont="1" applyFill="1" applyBorder="1" applyAlignment="1">
      <alignment horizontal="center" vertical="center"/>
    </xf>
    <xf numFmtId="0" fontId="0" fillId="2" borderId="21" xfId="0" applyFont="1" applyFill="1" applyBorder="1" applyAlignment="1" applyProtection="1">
      <alignment horizontal="center"/>
      <protection locked="0" hidden="1"/>
    </xf>
    <xf numFmtId="0" fontId="0" fillId="2" borderId="18" xfId="0" applyFont="1" applyFill="1" applyBorder="1" applyAlignment="1" applyProtection="1">
      <alignment horizontal="center"/>
      <protection locked="0" hidden="1"/>
    </xf>
    <xf numFmtId="0" fontId="2" fillId="0" borderId="1" xfId="0" applyFont="1" applyFill="1" applyBorder="1" applyAlignment="1">
      <alignment horizontal="center" vertical="center"/>
    </xf>
    <xf numFmtId="0" fontId="73" fillId="0" borderId="0" xfId="0" applyFont="1"/>
    <xf numFmtId="0" fontId="74" fillId="0" borderId="0" xfId="0" applyFont="1" applyFill="1" applyBorder="1" applyAlignment="1"/>
    <xf numFmtId="168" fontId="71" fillId="0" borderId="1" xfId="0" applyNumberFormat="1" applyFont="1" applyFill="1" applyBorder="1" applyAlignment="1">
      <alignment horizontal="center"/>
    </xf>
    <xf numFmtId="169" fontId="7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37" fillId="2" borderId="19" xfId="0" quotePrefix="1" applyFont="1" applyFill="1" applyBorder="1" applyAlignment="1"/>
    <xf numFmtId="0" fontId="37" fillId="2" borderId="0" xfId="0" quotePrefix="1" applyFont="1" applyFill="1" applyBorder="1" applyAlignment="1"/>
    <xf numFmtId="0" fontId="37" fillId="2" borderId="21" xfId="0" quotePrefix="1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0" fillId="2" borderId="0" xfId="0" applyFont="1" applyFill="1"/>
    <xf numFmtId="0" fontId="72" fillId="2" borderId="0" xfId="0" applyFont="1" applyFill="1"/>
    <xf numFmtId="0" fontId="72" fillId="2" borderId="0" xfId="0" applyFont="1" applyFill="1" applyAlignment="1">
      <alignment horizontal="center" vertical="center"/>
    </xf>
    <xf numFmtId="0" fontId="42" fillId="0" borderId="0" xfId="68" applyFont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77" fillId="0" borderId="1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66" fontId="2" fillId="0" borderId="3" xfId="0" applyNumberFormat="1" applyFont="1" applyFill="1" applyBorder="1" applyAlignment="1">
      <alignment horizontal="center" vertical="center"/>
    </xf>
    <xf numFmtId="0" fontId="37" fillId="26" borderId="7" xfId="0" applyFont="1" applyFill="1" applyBorder="1" applyAlignment="1">
      <alignment horizontal="left" vertical="center"/>
    </xf>
    <xf numFmtId="0" fontId="0" fillId="2" borderId="0" xfId="0" applyFill="1" applyBorder="1" applyAlignment="1" applyProtection="1">
      <alignment horizontal="center"/>
      <protection locked="0" hidden="1"/>
    </xf>
    <xf numFmtId="166" fontId="0" fillId="2" borderId="0" xfId="0" applyNumberFormat="1" applyFill="1"/>
    <xf numFmtId="166" fontId="0" fillId="2" borderId="0" xfId="0" applyNumberFormat="1" applyFill="1" applyBorder="1"/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18" xfId="0" applyFont="1" applyFill="1" applyBorder="1" applyAlignment="1" applyProtection="1">
      <alignment horizontal="center" vertical="center" wrapText="1"/>
      <protection locked="0" hidden="1"/>
    </xf>
    <xf numFmtId="0" fontId="0" fillId="2" borderId="0" xfId="0" applyFill="1" applyAlignment="1"/>
    <xf numFmtId="169" fontId="71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2" borderId="0" xfId="0" applyFill="1" applyBorder="1"/>
    <xf numFmtId="0" fontId="0" fillId="2" borderId="0" xfId="0" applyFill="1"/>
    <xf numFmtId="0" fontId="0" fillId="0" borderId="0" xfId="0" applyFill="1" applyBorder="1"/>
    <xf numFmtId="0" fontId="0" fillId="0" borderId="0" xfId="0" applyFill="1"/>
    <xf numFmtId="0" fontId="37" fillId="26" borderId="20" xfId="0" applyFont="1" applyFill="1" applyBorder="1" applyAlignment="1"/>
    <xf numFmtId="166" fontId="0" fillId="26" borderId="20" xfId="0" applyNumberFormat="1" applyFont="1" applyFill="1" applyBorder="1"/>
    <xf numFmtId="166" fontId="0" fillId="26" borderId="20" xfId="0" applyNumberFormat="1" applyFont="1" applyFill="1" applyBorder="1" applyAlignment="1">
      <alignment horizontal="center" vertical="center"/>
    </xf>
    <xf numFmtId="0" fontId="0" fillId="26" borderId="20" xfId="0" applyFont="1" applyFill="1" applyBorder="1" applyAlignment="1" applyProtection="1">
      <alignment horizontal="center"/>
      <protection locked="0" hidden="1"/>
    </xf>
    <xf numFmtId="0" fontId="37" fillId="2" borderId="23" xfId="0" applyFont="1" applyFill="1" applyBorder="1" applyAlignment="1"/>
    <xf numFmtId="0" fontId="37" fillId="2" borderId="19" xfId="0" applyFont="1" applyFill="1" applyBorder="1" applyAlignment="1"/>
    <xf numFmtId="166" fontId="0" fillId="2" borderId="19" xfId="0" applyNumberFormat="1" applyFont="1" applyFill="1" applyBorder="1"/>
    <xf numFmtId="166" fontId="0" fillId="2" borderId="19" xfId="0" applyNumberFormat="1" applyFont="1" applyFill="1" applyBorder="1" applyAlignment="1">
      <alignment horizontal="center" vertical="center"/>
    </xf>
    <xf numFmtId="0" fontId="0" fillId="2" borderId="19" xfId="0" applyFont="1" applyFill="1" applyBorder="1" applyAlignment="1" applyProtection="1">
      <alignment horizontal="center"/>
      <protection locked="0" hidden="1"/>
    </xf>
    <xf numFmtId="0" fontId="0" fillId="2" borderId="6" xfId="0" applyFont="1" applyFill="1" applyBorder="1" applyAlignment="1" applyProtection="1">
      <alignment horizontal="center"/>
      <protection locked="0" hidden="1"/>
    </xf>
    <xf numFmtId="0" fontId="37" fillId="2" borderId="25" xfId="0" applyFont="1" applyFill="1" applyBorder="1" applyAlignment="1"/>
    <xf numFmtId="0" fontId="37" fillId="2" borderId="0" xfId="0" applyFont="1" applyFill="1" applyBorder="1" applyAlignment="1"/>
    <xf numFmtId="166" fontId="0" fillId="2" borderId="0" xfId="0" applyNumberFormat="1" applyFont="1" applyFill="1" applyBorder="1"/>
    <xf numFmtId="166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 applyProtection="1">
      <alignment horizontal="center"/>
      <protection locked="0" hidden="1"/>
    </xf>
    <xf numFmtId="0" fontId="0" fillId="2" borderId="5" xfId="0" applyFont="1" applyFill="1" applyBorder="1" applyAlignment="1" applyProtection="1">
      <alignment horizontal="center"/>
      <protection locked="0" hidden="1"/>
    </xf>
    <xf numFmtId="0" fontId="37" fillId="2" borderId="24" xfId="0" applyFont="1" applyFill="1" applyBorder="1" applyAlignment="1"/>
    <xf numFmtId="0" fontId="37" fillId="2" borderId="21" xfId="0" applyFont="1" applyFill="1" applyBorder="1" applyAlignment="1"/>
    <xf numFmtId="166" fontId="0" fillId="2" borderId="21" xfId="0" applyNumberFormat="1" applyFont="1" applyFill="1" applyBorder="1"/>
    <xf numFmtId="166" fontId="0" fillId="2" borderId="21" xfId="0" applyNumberFormat="1" applyFont="1" applyFill="1" applyBorder="1" applyAlignment="1">
      <alignment horizontal="center" vertical="center"/>
    </xf>
    <xf numFmtId="0" fontId="0" fillId="2" borderId="21" xfId="0" applyFont="1" applyFill="1" applyBorder="1" applyAlignment="1" applyProtection="1">
      <alignment horizontal="center"/>
      <protection locked="0" hidden="1"/>
    </xf>
    <xf numFmtId="0" fontId="0" fillId="2" borderId="18" xfId="0" applyFont="1" applyFill="1" applyBorder="1" applyAlignment="1" applyProtection="1">
      <alignment horizontal="center"/>
      <protection locked="0" hidden="1"/>
    </xf>
    <xf numFmtId="0" fontId="37" fillId="2" borderId="19" xfId="0" quotePrefix="1" applyFont="1" applyFill="1" applyBorder="1" applyAlignment="1"/>
    <xf numFmtId="0" fontId="37" fillId="2" borderId="0" xfId="0" quotePrefix="1" applyFont="1" applyFill="1" applyBorder="1" applyAlignment="1"/>
    <xf numFmtId="0" fontId="37" fillId="2" borderId="21" xfId="0" quotePrefix="1" applyFont="1" applyFill="1" applyBorder="1" applyAlignment="1"/>
    <xf numFmtId="0" fontId="0" fillId="0" borderId="0" xfId="0" applyFill="1" applyBorder="1"/>
    <xf numFmtId="0" fontId="0" fillId="0" borderId="0" xfId="0" applyFill="1"/>
    <xf numFmtId="0" fontId="37" fillId="26" borderId="20" xfId="0" applyFont="1" applyFill="1" applyBorder="1" applyAlignment="1"/>
    <xf numFmtId="166" fontId="0" fillId="26" borderId="20" xfId="0" applyNumberFormat="1" applyFont="1" applyFill="1" applyBorder="1"/>
    <xf numFmtId="166" fontId="0" fillId="26" borderId="20" xfId="0" applyNumberFormat="1" applyFont="1" applyFill="1" applyBorder="1" applyAlignment="1">
      <alignment horizontal="center" vertical="center"/>
    </xf>
    <xf numFmtId="0" fontId="0" fillId="26" borderId="20" xfId="0" applyFont="1" applyFill="1" applyBorder="1" applyAlignment="1" applyProtection="1">
      <alignment horizontal="center"/>
      <protection locked="0" hidden="1"/>
    </xf>
    <xf numFmtId="0" fontId="0" fillId="26" borderId="2" xfId="0" applyFont="1" applyFill="1" applyBorder="1" applyAlignment="1" applyProtection="1">
      <alignment horizontal="center"/>
      <protection locked="0" hidden="1"/>
    </xf>
    <xf numFmtId="0" fontId="37" fillId="2" borderId="23" xfId="0" applyFont="1" applyFill="1" applyBorder="1" applyAlignment="1"/>
    <xf numFmtId="0" fontId="37" fillId="2" borderId="19" xfId="0" applyFont="1" applyFill="1" applyBorder="1" applyAlignment="1"/>
    <xf numFmtId="166" fontId="0" fillId="2" borderId="19" xfId="0" applyNumberFormat="1" applyFont="1" applyFill="1" applyBorder="1"/>
    <xf numFmtId="166" fontId="0" fillId="2" borderId="19" xfId="0" applyNumberFormat="1" applyFont="1" applyFill="1" applyBorder="1" applyAlignment="1">
      <alignment horizontal="center" vertical="center"/>
    </xf>
    <xf numFmtId="0" fontId="0" fillId="2" borderId="19" xfId="0" applyFont="1" applyFill="1" applyBorder="1" applyAlignment="1" applyProtection="1">
      <alignment horizontal="center"/>
      <protection locked="0" hidden="1"/>
    </xf>
    <xf numFmtId="0" fontId="0" fillId="2" borderId="6" xfId="0" applyFont="1" applyFill="1" applyBorder="1" applyAlignment="1" applyProtection="1">
      <alignment horizontal="center"/>
      <protection locked="0" hidden="1"/>
    </xf>
    <xf numFmtId="0" fontId="37" fillId="2" borderId="25" xfId="0" applyFont="1" applyFill="1" applyBorder="1" applyAlignment="1"/>
    <xf numFmtId="0" fontId="37" fillId="2" borderId="0" xfId="0" applyFont="1" applyFill="1" applyBorder="1" applyAlignment="1"/>
    <xf numFmtId="166" fontId="0" fillId="2" borderId="0" xfId="0" applyNumberFormat="1" applyFont="1" applyFill="1" applyBorder="1"/>
    <xf numFmtId="166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 applyProtection="1">
      <alignment horizontal="center"/>
      <protection locked="0" hidden="1"/>
    </xf>
    <xf numFmtId="0" fontId="0" fillId="2" borderId="5" xfId="0" applyFont="1" applyFill="1" applyBorder="1" applyAlignment="1" applyProtection="1">
      <alignment horizontal="center"/>
      <protection locked="0" hidden="1"/>
    </xf>
    <xf numFmtId="0" fontId="37" fillId="2" borderId="24" xfId="0" applyFont="1" applyFill="1" applyBorder="1" applyAlignment="1"/>
    <xf numFmtId="0" fontId="37" fillId="2" borderId="21" xfId="0" applyFont="1" applyFill="1" applyBorder="1" applyAlignment="1"/>
    <xf numFmtId="166" fontId="0" fillId="2" borderId="21" xfId="0" applyNumberFormat="1" applyFont="1" applyFill="1" applyBorder="1"/>
    <xf numFmtId="166" fontId="0" fillId="2" borderId="21" xfId="0" applyNumberFormat="1" applyFont="1" applyFill="1" applyBorder="1" applyAlignment="1">
      <alignment horizontal="center" vertical="center"/>
    </xf>
    <xf numFmtId="0" fontId="0" fillId="2" borderId="21" xfId="0" applyFont="1" applyFill="1" applyBorder="1" applyAlignment="1" applyProtection="1">
      <alignment horizontal="center"/>
      <protection locked="0" hidden="1"/>
    </xf>
    <xf numFmtId="0" fontId="0" fillId="2" borderId="18" xfId="0" applyFont="1" applyFill="1" applyBorder="1" applyAlignment="1" applyProtection="1">
      <alignment horizontal="center"/>
      <protection locked="0" hidden="1"/>
    </xf>
    <xf numFmtId="168" fontId="71" fillId="0" borderId="1" xfId="0" applyNumberFormat="1" applyFont="1" applyFill="1" applyBorder="1" applyAlignment="1">
      <alignment horizontal="center"/>
    </xf>
    <xf numFmtId="0" fontId="37" fillId="2" borderId="19" xfId="0" quotePrefix="1" applyFont="1" applyFill="1" applyBorder="1" applyAlignment="1"/>
    <xf numFmtId="0" fontId="37" fillId="2" borderId="0" xfId="0" quotePrefix="1" applyFont="1" applyFill="1" applyBorder="1" applyAlignment="1"/>
    <xf numFmtId="0" fontId="37" fillId="2" borderId="21" xfId="0" quotePrefix="1" applyFont="1" applyFill="1" applyBorder="1" applyAlignment="1"/>
    <xf numFmtId="170" fontId="36" fillId="0" borderId="0" xfId="0" applyNumberFormat="1" applyFont="1" applyFill="1" applyBorder="1" applyAlignment="1">
      <alignment horizontal="center"/>
    </xf>
    <xf numFmtId="0" fontId="37" fillId="2" borderId="19" xfId="0" applyFont="1" applyFill="1" applyBorder="1" applyAlignment="1">
      <alignment wrapText="1"/>
    </xf>
    <xf numFmtId="169" fontId="71" fillId="0" borderId="1" xfId="0" applyNumberFormat="1" applyFont="1" applyFill="1" applyBorder="1" applyAlignment="1">
      <alignment horizontal="center" vertical="center"/>
    </xf>
    <xf numFmtId="0" fontId="68" fillId="0" borderId="7" xfId="0" applyFont="1" applyFill="1" applyBorder="1" applyAlignment="1">
      <alignment horizontal="center" vertical="center"/>
    </xf>
    <xf numFmtId="0" fontId="2" fillId="25" borderId="7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>
      <alignment vertical="center"/>
    </xf>
    <xf numFmtId="0" fontId="0" fillId="0" borderId="1" xfId="0" applyFill="1" applyBorder="1"/>
    <xf numFmtId="0" fontId="0" fillId="0" borderId="0" xfId="0" applyFont="1"/>
    <xf numFmtId="0" fontId="0" fillId="0" borderId="0" xfId="0" applyFont="1" applyFill="1"/>
    <xf numFmtId="0" fontId="41" fillId="0" borderId="0" xfId="68" applyFont="1" applyFill="1" applyAlignment="1">
      <alignment horizontal="left"/>
    </xf>
    <xf numFmtId="175" fontId="71" fillId="0" borderId="1" xfId="0" applyNumberFormat="1" applyFont="1" applyFill="1" applyBorder="1" applyAlignment="1">
      <alignment horizontal="center"/>
    </xf>
    <xf numFmtId="175" fontId="72" fillId="0" borderId="1" xfId="0" applyNumberFormat="1" applyFont="1" applyFill="1" applyBorder="1" applyAlignment="1" applyProtection="1">
      <alignment horizontal="center"/>
      <protection locked="0" hidden="1"/>
    </xf>
    <xf numFmtId="0" fontId="37" fillId="2" borderId="23" xfId="0" applyFont="1" applyFill="1" applyBorder="1" applyAlignment="1"/>
    <xf numFmtId="0" fontId="37" fillId="2" borderId="19" xfId="0" applyFont="1" applyFill="1" applyBorder="1" applyAlignment="1"/>
    <xf numFmtId="166" fontId="0" fillId="2" borderId="19" xfId="0" applyNumberFormat="1" applyFont="1" applyFill="1" applyBorder="1"/>
    <xf numFmtId="166" fontId="0" fillId="2" borderId="19" xfId="0" applyNumberFormat="1" applyFont="1" applyFill="1" applyBorder="1" applyAlignment="1">
      <alignment horizontal="center" vertical="center"/>
    </xf>
    <xf numFmtId="0" fontId="0" fillId="2" borderId="19" xfId="0" applyFont="1" applyFill="1" applyBorder="1" applyAlignment="1" applyProtection="1">
      <alignment horizontal="center"/>
      <protection locked="0" hidden="1"/>
    </xf>
    <xf numFmtId="0" fontId="0" fillId="2" borderId="6" xfId="0" applyFont="1" applyFill="1" applyBorder="1" applyAlignment="1" applyProtection="1">
      <alignment horizontal="center"/>
      <protection locked="0" hidden="1"/>
    </xf>
    <xf numFmtId="0" fontId="37" fillId="2" borderId="25" xfId="0" applyFont="1" applyFill="1" applyBorder="1" applyAlignment="1"/>
    <xf numFmtId="0" fontId="37" fillId="2" borderId="0" xfId="0" applyFont="1" applyFill="1" applyBorder="1" applyAlignment="1"/>
    <xf numFmtId="166" fontId="0" fillId="2" borderId="0" xfId="0" applyNumberFormat="1" applyFont="1" applyFill="1" applyBorder="1"/>
    <xf numFmtId="166" fontId="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 applyProtection="1">
      <alignment horizontal="center"/>
      <protection locked="0" hidden="1"/>
    </xf>
    <xf numFmtId="0" fontId="0" fillId="2" borderId="5" xfId="0" applyFont="1" applyFill="1" applyBorder="1" applyAlignment="1" applyProtection="1">
      <alignment horizontal="center"/>
      <protection locked="0" hidden="1"/>
    </xf>
    <xf numFmtId="0" fontId="37" fillId="2" borderId="24" xfId="0" applyFont="1" applyFill="1" applyBorder="1" applyAlignment="1"/>
    <xf numFmtId="0" fontId="37" fillId="2" borderId="21" xfId="0" applyFont="1" applyFill="1" applyBorder="1" applyAlignment="1"/>
    <xf numFmtId="166" fontId="0" fillId="2" borderId="21" xfId="0" applyNumberFormat="1" applyFont="1" applyFill="1" applyBorder="1"/>
    <xf numFmtId="166" fontId="0" fillId="2" borderId="21" xfId="0" applyNumberFormat="1" applyFont="1" applyFill="1" applyBorder="1" applyAlignment="1">
      <alignment horizontal="center" vertical="center"/>
    </xf>
    <xf numFmtId="0" fontId="0" fillId="2" borderId="21" xfId="0" applyFont="1" applyFill="1" applyBorder="1" applyAlignment="1" applyProtection="1">
      <alignment horizontal="center"/>
      <protection locked="0" hidden="1"/>
    </xf>
    <xf numFmtId="0" fontId="0" fillId="2" borderId="18" xfId="0" applyFont="1" applyFill="1" applyBorder="1" applyAlignment="1" applyProtection="1">
      <alignment horizontal="center"/>
      <protection locked="0" hidden="1"/>
    </xf>
    <xf numFmtId="169" fontId="7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37" fillId="2" borderId="19" xfId="0" quotePrefix="1" applyFont="1" applyFill="1" applyBorder="1" applyAlignment="1"/>
    <xf numFmtId="0" fontId="37" fillId="2" borderId="0" xfId="0" quotePrefix="1" applyFont="1" applyFill="1" applyBorder="1" applyAlignment="1"/>
    <xf numFmtId="0" fontId="37" fillId="2" borderId="21" xfId="0" quotePrefix="1" applyFont="1" applyFill="1" applyBorder="1" applyAlignment="1"/>
    <xf numFmtId="0" fontId="0" fillId="2" borderId="0" xfId="0" applyFont="1" applyFill="1"/>
    <xf numFmtId="0" fontId="72" fillId="2" borderId="0" xfId="0" applyFont="1" applyFill="1"/>
    <xf numFmtId="0" fontId="72" fillId="2" borderId="0" xfId="0" applyFont="1" applyFill="1" applyAlignment="1">
      <alignment horizontal="center" vertical="center"/>
    </xf>
    <xf numFmtId="0" fontId="42" fillId="0" borderId="0" xfId="68" applyFont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5" fontId="71" fillId="0" borderId="1" xfId="0" applyNumberFormat="1" applyFont="1" applyFill="1" applyBorder="1" applyAlignment="1">
      <alignment horizontal="center" vertical="center"/>
    </xf>
    <xf numFmtId="168" fontId="71" fillId="0" borderId="1" xfId="0" applyNumberFormat="1" applyFont="1" applyFill="1" applyBorder="1" applyAlignment="1">
      <alignment horizontal="center" vertical="center"/>
    </xf>
    <xf numFmtId="169" fontId="72" fillId="0" borderId="1" xfId="0" applyNumberFormat="1" applyFont="1" applyFill="1" applyBorder="1" applyAlignment="1" applyProtection="1">
      <alignment horizontal="center" vertical="center"/>
      <protection locked="0" hidden="1"/>
    </xf>
    <xf numFmtId="171" fontId="71" fillId="0" borderId="1" xfId="0" applyNumberFormat="1" applyFont="1" applyFill="1" applyBorder="1" applyAlignment="1">
      <alignment horizontal="center"/>
    </xf>
    <xf numFmtId="171" fontId="7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75" fontId="7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5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83" fillId="0" borderId="1" xfId="0" applyFont="1" applyFill="1" applyBorder="1" applyAlignment="1">
      <alignment horizontal="center" vertical="center"/>
    </xf>
    <xf numFmtId="49" fontId="37" fillId="2" borderId="19" xfId="0" quotePrefix="1" applyNumberFormat="1" applyFont="1" applyFill="1" applyBorder="1" applyAlignment="1">
      <alignment vertical="center" wrapText="1"/>
    </xf>
    <xf numFmtId="49" fontId="37" fillId="2" borderId="6" xfId="0" quotePrefix="1" applyNumberFormat="1" applyFont="1" applyFill="1" applyBorder="1" applyAlignment="1">
      <alignment vertical="center" wrapText="1"/>
    </xf>
    <xf numFmtId="49" fontId="37" fillId="2" borderId="0" xfId="0" quotePrefix="1" applyNumberFormat="1" applyFont="1" applyFill="1" applyBorder="1" applyAlignment="1">
      <alignment vertical="center" wrapText="1"/>
    </xf>
    <xf numFmtId="49" fontId="37" fillId="2" borderId="5" xfId="0" quotePrefix="1" applyNumberFormat="1" applyFont="1" applyFill="1" applyBorder="1" applyAlignment="1">
      <alignment vertical="center" wrapText="1"/>
    </xf>
    <xf numFmtId="49" fontId="37" fillId="2" borderId="19" xfId="0" quotePrefix="1" applyNumberFormat="1" applyFont="1" applyFill="1" applyBorder="1" applyAlignment="1">
      <alignment vertical="center"/>
    </xf>
    <xf numFmtId="49" fontId="37" fillId="2" borderId="6" xfId="0" quotePrefix="1" applyNumberFormat="1" applyFont="1" applyFill="1" applyBorder="1" applyAlignment="1">
      <alignment vertical="center"/>
    </xf>
    <xf numFmtId="49" fontId="37" fillId="2" borderId="0" xfId="0" applyNumberFormat="1" applyFont="1" applyFill="1" applyBorder="1" applyAlignment="1">
      <alignment vertical="center"/>
    </xf>
    <xf numFmtId="49" fontId="37" fillId="2" borderId="5" xfId="0" applyNumberFormat="1" applyFont="1" applyFill="1" applyBorder="1" applyAlignment="1">
      <alignment vertical="center"/>
    </xf>
    <xf numFmtId="49" fontId="37" fillId="2" borderId="0" xfId="0" applyNumberFormat="1" applyFont="1" applyFill="1" applyBorder="1" applyAlignment="1"/>
    <xf numFmtId="49" fontId="37" fillId="2" borderId="5" xfId="0" applyNumberFormat="1" applyFont="1" applyFill="1" applyBorder="1" applyAlignment="1"/>
    <xf numFmtId="0" fontId="37" fillId="2" borderId="19" xfId="0" quotePrefix="1" applyFont="1" applyFill="1" applyBorder="1" applyAlignment="1">
      <alignment vertical="center" wrapText="1"/>
    </xf>
    <xf numFmtId="0" fontId="37" fillId="2" borderId="6" xfId="0" quotePrefix="1" applyFont="1" applyFill="1" applyBorder="1" applyAlignment="1">
      <alignment vertical="center" wrapText="1"/>
    </xf>
    <xf numFmtId="0" fontId="37" fillId="2" borderId="0" xfId="0" quotePrefix="1" applyFont="1" applyFill="1" applyBorder="1" applyAlignment="1">
      <alignment vertical="center" wrapText="1"/>
    </xf>
    <xf numFmtId="0" fontId="37" fillId="2" borderId="5" xfId="0" quotePrefix="1" applyFont="1" applyFill="1" applyBorder="1" applyAlignment="1">
      <alignment vertical="center" wrapText="1"/>
    </xf>
    <xf numFmtId="166" fontId="0" fillId="2" borderId="0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right" vertical="center"/>
    </xf>
    <xf numFmtId="9" fontId="46" fillId="2" borderId="0" xfId="0" applyNumberFormat="1" applyFont="1" applyFill="1" applyBorder="1" applyAlignment="1">
      <alignment horizontal="center" vertical="center"/>
    </xf>
    <xf numFmtId="0" fontId="0" fillId="0" borderId="1" xfId="0" applyBorder="1"/>
    <xf numFmtId="0" fontId="68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/>
    </xf>
    <xf numFmtId="166" fontId="8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 applyProtection="1">
      <alignment horizontal="center" vertical="center" wrapText="1"/>
      <protection locked="0" hidden="1"/>
    </xf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9" fontId="72" fillId="0" borderId="1" xfId="0" applyNumberFormat="1" applyFont="1" applyFill="1" applyBorder="1" applyAlignment="1" applyProtection="1">
      <alignment horizontal="center"/>
      <protection locked="0" hidden="1"/>
    </xf>
    <xf numFmtId="0" fontId="68" fillId="0" borderId="8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68" fillId="0" borderId="1" xfId="0" quotePrefix="1" applyFont="1" applyFill="1" applyBorder="1" applyAlignment="1">
      <alignment horizontal="center" vertical="center"/>
    </xf>
    <xf numFmtId="0" fontId="47" fillId="2" borderId="20" xfId="0" applyFont="1" applyFill="1" applyBorder="1" applyAlignment="1">
      <alignment horizontal="left" vertical="center"/>
    </xf>
    <xf numFmtId="0" fontId="47" fillId="2" borderId="2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8" fontId="72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8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/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166" fontId="2" fillId="0" borderId="1" xfId="0" quotePrefix="1" applyNumberFormat="1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66" fontId="2" fillId="2" borderId="3" xfId="0" applyNumberFormat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 wrapText="1"/>
      <protection locked="0" hidden="1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Font="1"/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5" borderId="22" xfId="0" applyFont="1" applyFill="1" applyBorder="1" applyAlignment="1">
      <alignment horizontal="left" vertical="center" wrapText="1"/>
    </xf>
    <xf numFmtId="0" fontId="2" fillId="25" borderId="26" xfId="0" applyFont="1" applyFill="1" applyBorder="1" applyAlignment="1">
      <alignment horizontal="left" vertical="center"/>
    </xf>
    <xf numFmtId="9" fontId="75" fillId="2" borderId="21" xfId="0" applyNumberFormat="1" applyFont="1" applyFill="1" applyBorder="1" applyAlignment="1">
      <alignment horizontal="center" vertical="center"/>
    </xf>
    <xf numFmtId="9" fontId="75" fillId="2" borderId="18" xfId="0" applyNumberFormat="1" applyFont="1" applyFill="1" applyBorder="1" applyAlignment="1">
      <alignment horizontal="center" vertical="center"/>
    </xf>
    <xf numFmtId="0" fontId="69" fillId="0" borderId="1" xfId="0" quotePrefix="1" applyFont="1" applyFill="1" applyBorder="1" applyAlignment="1">
      <alignment horizontal="center" vertical="center" wrapText="1"/>
    </xf>
    <xf numFmtId="175" fontId="71" fillId="0" borderId="3" xfId="0" applyNumberFormat="1" applyFont="1" applyFill="1" applyBorder="1" applyAlignment="1">
      <alignment horizontal="center" vertical="center"/>
    </xf>
    <xf numFmtId="175" fontId="72" fillId="0" borderId="3" xfId="0" applyNumberFormat="1" applyFont="1" applyFill="1" applyBorder="1" applyAlignment="1" applyProtection="1">
      <alignment horizontal="center" vertical="center"/>
      <protection locked="0" hidden="1"/>
    </xf>
    <xf numFmtId="175" fontId="72" fillId="0" borderId="1" xfId="0" applyNumberFormat="1" applyFont="1" applyFill="1" applyBorder="1" applyAlignment="1" applyProtection="1">
      <alignment horizontal="center" vertical="center"/>
      <protection locked="0" hidden="1"/>
    </xf>
    <xf numFmtId="169" fontId="71" fillId="2" borderId="1" xfId="0" applyNumberFormat="1" applyFont="1" applyFill="1" applyBorder="1" applyAlignment="1">
      <alignment horizontal="center" vertical="center"/>
    </xf>
    <xf numFmtId="168" fontId="72" fillId="0" borderId="1" xfId="0" applyNumberFormat="1" applyFont="1" applyFill="1" applyBorder="1" applyAlignment="1" applyProtection="1">
      <alignment horizontal="center" vertical="center"/>
      <protection locked="0" hidden="1"/>
    </xf>
    <xf numFmtId="0" fontId="69" fillId="0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69" fillId="2" borderId="1" xfId="0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166" fontId="2" fillId="2" borderId="3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37" fillId="26" borderId="2" xfId="0" applyFont="1" applyFill="1" applyBorder="1" applyAlignment="1" applyProtection="1">
      <alignment horizontal="center"/>
      <protection locked="0" hidden="1"/>
    </xf>
    <xf numFmtId="0" fontId="93" fillId="26" borderId="2" xfId="0" applyFont="1" applyFill="1" applyBorder="1" applyAlignment="1" applyProtection="1">
      <alignment horizontal="center"/>
      <protection locked="0" hidden="1"/>
    </xf>
    <xf numFmtId="0" fontId="2" fillId="25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vertical="center"/>
    </xf>
    <xf numFmtId="0" fontId="2" fillId="25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68" fillId="0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69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5" borderId="22" xfId="0" applyFont="1" applyFill="1" applyBorder="1" applyAlignment="1">
      <alignment horizontal="left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5" fontId="0" fillId="0" borderId="0" xfId="0" applyNumberFormat="1"/>
    <xf numFmtId="175" fontId="71" fillId="0" borderId="3" xfId="0" applyNumberFormat="1" applyFont="1" applyFill="1" applyBorder="1" applyAlignment="1">
      <alignment horizontal="center" vertical="center"/>
    </xf>
    <xf numFmtId="175" fontId="72" fillId="0" borderId="3" xfId="0" applyNumberFormat="1" applyFont="1" applyFill="1" applyBorder="1" applyAlignment="1" applyProtection="1">
      <alignment horizontal="center" vertical="center"/>
      <protection locked="0" hidden="1"/>
    </xf>
    <xf numFmtId="175" fontId="71" fillId="0" borderId="3" xfId="0" applyNumberFormat="1" applyFont="1" applyFill="1" applyBorder="1" applyAlignment="1">
      <alignment horizontal="center" vertical="center"/>
    </xf>
    <xf numFmtId="175" fontId="7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NumberFormat="1"/>
    <xf numFmtId="0" fontId="2" fillId="25" borderId="22" xfId="0" applyFont="1" applyFill="1" applyBorder="1" applyAlignment="1">
      <alignment horizontal="left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left" vertical="center"/>
    </xf>
    <xf numFmtId="175" fontId="71" fillId="0" borderId="3" xfId="0" applyNumberFormat="1" applyFont="1" applyFill="1" applyBorder="1" applyAlignment="1">
      <alignment horizontal="center" vertical="center"/>
    </xf>
    <xf numFmtId="175" fontId="7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69" fillId="0" borderId="1" xfId="0" applyFont="1" applyFill="1" applyBorder="1" applyAlignment="1">
      <alignment horizontal="center" vertical="center" wrapText="1"/>
    </xf>
    <xf numFmtId="2" fontId="68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left" vertical="center"/>
    </xf>
    <xf numFmtId="177" fontId="71" fillId="0" borderId="1" xfId="0" applyNumberFormat="1" applyFont="1" applyFill="1" applyBorder="1" applyAlignment="1">
      <alignment horizontal="center" vertical="center"/>
    </xf>
    <xf numFmtId="177" fontId="72" fillId="0" borderId="1" xfId="0" applyNumberFormat="1" applyFont="1" applyFill="1" applyBorder="1" applyAlignment="1" applyProtection="1">
      <alignment horizontal="center" vertical="center"/>
      <protection locked="0" hidden="1"/>
    </xf>
    <xf numFmtId="0" fontId="2" fillId="25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8" fillId="0" borderId="7" xfId="0" applyFont="1" applyFill="1" applyBorder="1" applyAlignment="1">
      <alignment horizontal="center" vertical="center"/>
    </xf>
    <xf numFmtId="0" fontId="2" fillId="25" borderId="22" xfId="0" applyFont="1" applyFill="1" applyBorder="1" applyAlignment="1">
      <alignment horizontal="left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 vertical="center" wrapText="1"/>
    </xf>
    <xf numFmtId="175" fontId="71" fillId="0" borderId="3" xfId="0" applyNumberFormat="1" applyFont="1" applyFill="1" applyBorder="1" applyAlignment="1">
      <alignment horizontal="center" vertical="center"/>
    </xf>
    <xf numFmtId="175" fontId="7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1" xfId="0" applyFont="1" applyFill="1" applyBorder="1" applyAlignment="1">
      <alignment horizontal="center" vertical="center"/>
    </xf>
    <xf numFmtId="0" fontId="2" fillId="25" borderId="22" xfId="0" applyFont="1" applyFill="1" applyBorder="1" applyAlignment="1">
      <alignment horizontal="left" vertical="center"/>
    </xf>
    <xf numFmtId="0" fontId="2" fillId="0" borderId="1" xfId="0" quotePrefix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175" fontId="0" fillId="0" borderId="0" xfId="0" applyNumberFormat="1" applyFill="1"/>
    <xf numFmtId="0" fontId="2" fillId="2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>
      <alignment horizontal="center" vertical="center"/>
    </xf>
    <xf numFmtId="0" fontId="2" fillId="25" borderId="22" xfId="0" applyFont="1" applyFill="1" applyBorder="1" applyAlignment="1">
      <alignment horizontal="left" vertical="center"/>
    </xf>
    <xf numFmtId="166" fontId="2" fillId="2" borderId="3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47" fillId="2" borderId="19" xfId="0" applyFont="1" applyFill="1" applyBorder="1" applyAlignment="1">
      <alignment horizontal="left" vertical="center" wrapText="1"/>
    </xf>
    <xf numFmtId="0" fontId="47" fillId="2" borderId="0" xfId="0" applyFont="1" applyFill="1" applyBorder="1" applyAlignment="1">
      <alignment horizontal="left" vertical="center" wrapText="1"/>
    </xf>
    <xf numFmtId="0" fontId="47" fillId="2" borderId="21" xfId="0" applyFont="1" applyFill="1" applyBorder="1" applyAlignment="1">
      <alignment horizontal="left" vertical="center" wrapText="1"/>
    </xf>
    <xf numFmtId="0" fontId="75" fillId="2" borderId="1" xfId="0" applyFont="1" applyFill="1" applyBorder="1" applyAlignment="1">
      <alignment horizontal="center" vertical="center" wrapText="1"/>
    </xf>
    <xf numFmtId="9" fontId="75" fillId="2" borderId="1" xfId="0" applyNumberFormat="1" applyFont="1" applyFill="1" applyBorder="1" applyAlignment="1">
      <alignment horizontal="center" vertical="center"/>
    </xf>
    <xf numFmtId="0" fontId="47" fillId="2" borderId="19" xfId="0" applyFont="1" applyFill="1" applyBorder="1" applyAlignment="1">
      <alignment horizontal="left" wrapText="1"/>
    </xf>
    <xf numFmtId="0" fontId="47" fillId="2" borderId="0" xfId="0" applyFont="1" applyFill="1" applyBorder="1" applyAlignment="1">
      <alignment horizontal="left" wrapText="1"/>
    </xf>
    <xf numFmtId="0" fontId="47" fillId="2" borderId="21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3" fillId="2" borderId="19" xfId="0" applyFont="1" applyFill="1" applyBorder="1" applyAlignment="1">
      <alignment horizontal="left" vertical="center" wrapText="1"/>
    </xf>
    <xf numFmtId="0" fontId="73" fillId="2" borderId="0" xfId="0" applyFont="1" applyFill="1" applyBorder="1" applyAlignment="1">
      <alignment horizontal="left" vertical="center" wrapText="1"/>
    </xf>
    <xf numFmtId="0" fontId="73" fillId="2" borderId="21" xfId="0" applyFont="1" applyFill="1" applyBorder="1" applyAlignment="1">
      <alignment horizontal="left" vertical="center" wrapText="1"/>
    </xf>
    <xf numFmtId="0" fontId="73" fillId="2" borderId="19" xfId="0" applyFont="1" applyFill="1" applyBorder="1" applyAlignment="1">
      <alignment horizontal="left" vertical="center"/>
    </xf>
    <xf numFmtId="0" fontId="73" fillId="2" borderId="0" xfId="0" applyFont="1" applyFill="1" applyBorder="1" applyAlignment="1">
      <alignment horizontal="left" vertical="center"/>
    </xf>
    <xf numFmtId="0" fontId="73" fillId="2" borderId="21" xfId="0" applyFont="1" applyFill="1" applyBorder="1" applyAlignment="1">
      <alignment horizontal="left" vertical="center"/>
    </xf>
    <xf numFmtId="0" fontId="80" fillId="0" borderId="1" xfId="0" applyFont="1" applyFill="1" applyBorder="1" applyAlignment="1" applyProtection="1">
      <alignment horizontal="center" vertical="center" wrapText="1"/>
      <protection locked="0" hidden="1"/>
    </xf>
    <xf numFmtId="9" fontId="80" fillId="2" borderId="24" xfId="0" applyNumberFormat="1" applyFont="1" applyFill="1" applyBorder="1" applyAlignment="1">
      <alignment horizontal="center" vertical="center"/>
    </xf>
    <xf numFmtId="9" fontId="80" fillId="2" borderId="18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69" fillId="2" borderId="20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 wrapText="1"/>
    </xf>
    <xf numFmtId="0" fontId="68" fillId="0" borderId="20" xfId="0" applyFont="1" applyFill="1" applyBorder="1" applyAlignment="1">
      <alignment horizontal="left"/>
    </xf>
    <xf numFmtId="0" fontId="68" fillId="0" borderId="2" xfId="0" applyFont="1" applyFill="1" applyBorder="1" applyAlignment="1">
      <alignment horizontal="left"/>
    </xf>
    <xf numFmtId="0" fontId="68" fillId="0" borderId="20" xfId="0" applyFont="1" applyFill="1" applyBorder="1" applyAlignment="1">
      <alignment horizontal="left" wrapText="1"/>
    </xf>
    <xf numFmtId="0" fontId="68" fillId="0" borderId="2" xfId="0" applyFont="1" applyFill="1" applyBorder="1" applyAlignment="1">
      <alignment horizontal="left" wrapText="1"/>
    </xf>
    <xf numFmtId="0" fontId="2" fillId="2" borderId="2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2" borderId="18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68" fillId="0" borderId="19" xfId="0" applyFont="1" applyFill="1" applyBorder="1" applyAlignment="1">
      <alignment horizontal="left" vertical="center"/>
    </xf>
    <xf numFmtId="0" fontId="68" fillId="0" borderId="6" xfId="0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68" fillId="0" borderId="5" xfId="0" applyFont="1" applyFill="1" applyBorder="1" applyAlignment="1">
      <alignment horizontal="left" vertical="center"/>
    </xf>
    <xf numFmtId="0" fontId="68" fillId="0" borderId="21" xfId="0" applyFont="1" applyFill="1" applyBorder="1" applyAlignment="1">
      <alignment horizontal="left" vertical="center"/>
    </xf>
    <xf numFmtId="0" fontId="68" fillId="0" borderId="18" xfId="0" applyFont="1" applyFill="1" applyBorder="1" applyAlignment="1">
      <alignment horizontal="left" vertical="center"/>
    </xf>
    <xf numFmtId="0" fontId="68" fillId="0" borderId="19" xfId="0" applyFont="1" applyFill="1" applyBorder="1" applyAlignment="1">
      <alignment horizontal="left" vertical="center" wrapText="1"/>
    </xf>
    <xf numFmtId="0" fontId="68" fillId="0" borderId="6" xfId="0" applyFont="1" applyFill="1" applyBorder="1" applyAlignment="1">
      <alignment horizontal="left" vertical="center" wrapText="1"/>
    </xf>
    <xf numFmtId="0" fontId="68" fillId="0" borderId="0" xfId="0" applyFont="1" applyFill="1" applyBorder="1" applyAlignment="1">
      <alignment horizontal="left" vertical="center" wrapText="1"/>
    </xf>
    <xf numFmtId="0" fontId="68" fillId="0" borderId="5" xfId="0" applyFont="1" applyFill="1" applyBorder="1" applyAlignment="1">
      <alignment horizontal="left" vertical="center" wrapText="1"/>
    </xf>
    <xf numFmtId="0" fontId="68" fillId="0" borderId="21" xfId="0" applyFont="1" applyFill="1" applyBorder="1" applyAlignment="1">
      <alignment horizontal="left" vertical="center" wrapText="1"/>
    </xf>
    <xf numFmtId="0" fontId="68" fillId="0" borderId="18" xfId="0" applyFont="1" applyFill="1" applyBorder="1" applyAlignment="1">
      <alignment horizontal="left" vertical="center" wrapText="1"/>
    </xf>
    <xf numFmtId="166" fontId="2" fillId="0" borderId="7" xfId="0" applyNumberFormat="1" applyFont="1" applyFill="1" applyBorder="1" applyAlignment="1">
      <alignment horizontal="center" vertical="center"/>
    </xf>
    <xf numFmtId="166" fontId="2" fillId="0" borderId="2" xfId="0" applyNumberFormat="1" applyFont="1" applyFill="1" applyBorder="1" applyAlignment="1">
      <alignment horizontal="center" vertical="center"/>
    </xf>
    <xf numFmtId="0" fontId="69" fillId="0" borderId="7" xfId="0" applyFont="1" applyFill="1" applyBorder="1" applyAlignment="1">
      <alignment horizontal="center" vertical="center" wrapText="1"/>
    </xf>
    <xf numFmtId="0" fontId="69" fillId="0" borderId="2" xfId="0" applyFont="1" applyFill="1" applyBorder="1" applyAlignment="1">
      <alignment horizontal="center" vertical="center" wrapText="1"/>
    </xf>
    <xf numFmtId="1" fontId="2" fillId="0" borderId="7" xfId="0" applyNumberFormat="1" applyFont="1" applyFill="1" applyBorder="1" applyAlignment="1">
      <alignment horizontal="center" vertical="center"/>
    </xf>
    <xf numFmtId="1" fontId="2" fillId="0" borderId="20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/>
    </xf>
    <xf numFmtId="2" fontId="2" fillId="0" borderId="8" xfId="0" applyNumberFormat="1" applyFont="1" applyFill="1" applyBorder="1" applyAlignment="1">
      <alignment horizontal="center" vertical="center"/>
    </xf>
    <xf numFmtId="0" fontId="69" fillId="0" borderId="20" xfId="0" applyFont="1" applyFill="1" applyBorder="1" applyAlignment="1">
      <alignment horizontal="center" vertical="center" wrapText="1"/>
    </xf>
    <xf numFmtId="0" fontId="2" fillId="0" borderId="3" xfId="0" quotePrefix="1" applyFont="1" applyFill="1" applyBorder="1" applyAlignment="1">
      <alignment horizontal="center" vertical="center"/>
    </xf>
    <xf numFmtId="0" fontId="2" fillId="0" borderId="4" xfId="0" quotePrefix="1" applyFont="1" applyFill="1" applyBorder="1" applyAlignment="1">
      <alignment horizontal="center" vertical="center"/>
    </xf>
    <xf numFmtId="0" fontId="2" fillId="0" borderId="8" xfId="0" quotePrefix="1" applyFont="1" applyFill="1" applyBorder="1" applyAlignment="1">
      <alignment horizontal="center" vertical="center"/>
    </xf>
    <xf numFmtId="1" fontId="0" fillId="0" borderId="7" xfId="0" applyNumberFormat="1" applyFont="1" applyFill="1" applyBorder="1" applyAlignment="1">
      <alignment horizontal="center" vertical="center"/>
    </xf>
    <xf numFmtId="1" fontId="0" fillId="0" borderId="20" xfId="0" applyNumberFormat="1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left" vertical="center"/>
    </xf>
    <xf numFmtId="0" fontId="68" fillId="0" borderId="7" xfId="0" applyFont="1" applyFill="1" applyBorder="1" applyAlignment="1">
      <alignment horizontal="center" vertical="center"/>
    </xf>
    <xf numFmtId="0" fontId="68" fillId="0" borderId="20" xfId="0" applyFont="1" applyFill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0" fontId="37" fillId="26" borderId="7" xfId="0" applyFont="1" applyFill="1" applyBorder="1" applyAlignment="1">
      <alignment vertical="center"/>
    </xf>
    <xf numFmtId="0" fontId="37" fillId="26" borderId="20" xfId="0" applyFont="1" applyFill="1" applyBorder="1" applyAlignment="1">
      <alignment vertical="center"/>
    </xf>
    <xf numFmtId="0" fontId="69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vertical="center"/>
    </xf>
    <xf numFmtId="0" fontId="68" fillId="0" borderId="4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37" fillId="26" borderId="7" xfId="0" applyFont="1" applyFill="1" applyBorder="1" applyAlignment="1">
      <alignment horizontal="left" vertical="center"/>
    </xf>
    <xf numFmtId="0" fontId="37" fillId="26" borderId="20" xfId="0" applyFont="1" applyFill="1" applyBorder="1" applyAlignment="1">
      <alignment horizontal="left" vertical="center"/>
    </xf>
    <xf numFmtId="0" fontId="69" fillId="2" borderId="7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68" fillId="0" borderId="23" xfId="0" applyFont="1" applyFill="1" applyBorder="1" applyAlignment="1">
      <alignment horizontal="center" vertical="center" wrapText="1"/>
    </xf>
    <xf numFmtId="0" fontId="68" fillId="0" borderId="19" xfId="0" applyFont="1" applyFill="1" applyBorder="1" applyAlignment="1">
      <alignment horizontal="center" vertical="center"/>
    </xf>
    <xf numFmtId="0" fontId="68" fillId="0" borderId="6" xfId="0" applyFont="1" applyFill="1" applyBorder="1" applyAlignment="1">
      <alignment horizontal="center" vertical="center"/>
    </xf>
    <xf numFmtId="0" fontId="68" fillId="0" borderId="25" xfId="0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68" fillId="0" borderId="5" xfId="0" applyFont="1" applyFill="1" applyBorder="1" applyAlignment="1">
      <alignment horizontal="center" vertical="center"/>
    </xf>
    <xf numFmtId="0" fontId="68" fillId="0" borderId="24" xfId="0" applyFont="1" applyFill="1" applyBorder="1" applyAlignment="1">
      <alignment horizontal="center" vertical="center"/>
    </xf>
    <xf numFmtId="0" fontId="68" fillId="0" borderId="21" xfId="0" applyFont="1" applyFill="1" applyBorder="1" applyAlignment="1">
      <alignment horizontal="center" vertical="center"/>
    </xf>
    <xf numFmtId="0" fontId="68" fillId="0" borderId="1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center" vertical="center" wrapText="1"/>
    </xf>
    <xf numFmtId="0" fontId="69" fillId="2" borderId="6" xfId="0" applyFont="1" applyFill="1" applyBorder="1" applyAlignment="1">
      <alignment horizontal="center" vertical="center" wrapText="1"/>
    </xf>
    <xf numFmtId="0" fontId="69" fillId="2" borderId="19" xfId="0" applyFont="1" applyFill="1" applyBorder="1" applyAlignment="1">
      <alignment horizontal="center" vertical="center" wrapText="1"/>
    </xf>
    <xf numFmtId="0" fontId="37" fillId="2" borderId="19" xfId="0" quotePrefix="1" applyFont="1" applyFill="1" applyBorder="1" applyAlignment="1">
      <alignment horizontal="left"/>
    </xf>
    <xf numFmtId="0" fontId="82" fillId="2" borderId="6" xfId="0" applyFont="1" applyFill="1" applyBorder="1" applyAlignment="1">
      <alignment horizontal="center" vertical="center" wrapText="1"/>
    </xf>
    <xf numFmtId="0" fontId="68" fillId="0" borderId="23" xfId="0" applyFont="1" applyFill="1" applyBorder="1" applyAlignment="1">
      <alignment horizontal="center" vertical="center"/>
    </xf>
    <xf numFmtId="0" fontId="68" fillId="0" borderId="19" xfId="0" applyFont="1" applyFill="1" applyBorder="1" applyAlignment="1">
      <alignment horizontal="center" vertical="center" wrapText="1"/>
    </xf>
    <xf numFmtId="0" fontId="68" fillId="0" borderId="6" xfId="0" applyFont="1" applyFill="1" applyBorder="1" applyAlignment="1">
      <alignment horizontal="center" vertical="center" wrapText="1"/>
    </xf>
    <xf numFmtId="0" fontId="68" fillId="0" borderId="25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68" fillId="0" borderId="5" xfId="0" applyFont="1" applyFill="1" applyBorder="1" applyAlignment="1">
      <alignment horizontal="center" vertical="center" wrapText="1"/>
    </xf>
    <xf numFmtId="0" fontId="68" fillId="0" borderId="24" xfId="0" applyFont="1" applyFill="1" applyBorder="1" applyAlignment="1">
      <alignment horizontal="center" vertical="center" wrapText="1"/>
    </xf>
    <xf numFmtId="0" fontId="68" fillId="0" borderId="21" xfId="0" applyFont="1" applyFill="1" applyBorder="1" applyAlignment="1">
      <alignment horizontal="center" vertical="center" wrapText="1"/>
    </xf>
    <xf numFmtId="0" fontId="68" fillId="0" borderId="18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82" fillId="2" borderId="20" xfId="0" applyFont="1" applyFill="1" applyBorder="1" applyAlignment="1">
      <alignment horizontal="center" vertical="center" wrapText="1"/>
    </xf>
    <xf numFmtId="0" fontId="82" fillId="2" borderId="2" xfId="0" applyFont="1" applyFill="1" applyBorder="1" applyAlignment="1">
      <alignment horizontal="center" vertical="center" wrapText="1"/>
    </xf>
    <xf numFmtId="49" fontId="37" fillId="2" borderId="21" xfId="0" applyNumberFormat="1" applyFont="1" applyFill="1" applyBorder="1" applyAlignment="1">
      <alignment horizontal="center"/>
    </xf>
    <xf numFmtId="49" fontId="37" fillId="2" borderId="18" xfId="0" applyNumberFormat="1" applyFont="1" applyFill="1" applyBorder="1" applyAlignment="1">
      <alignment horizontal="center"/>
    </xf>
    <xf numFmtId="166" fontId="2" fillId="2" borderId="3" xfId="0" applyNumberFormat="1" applyFont="1" applyFill="1" applyBorder="1" applyAlignment="1">
      <alignment horizontal="center" vertical="center" wrapText="1"/>
    </xf>
    <xf numFmtId="166" fontId="2" fillId="2" borderId="8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68" fillId="0" borderId="7" xfId="0" applyFont="1" applyFill="1" applyBorder="1" applyAlignment="1">
      <alignment horizontal="left" vertical="center"/>
    </xf>
    <xf numFmtId="0" fontId="68" fillId="0" borderId="20" xfId="0" applyFont="1" applyFill="1" applyBorder="1" applyAlignment="1">
      <alignment horizontal="left" vertical="center"/>
    </xf>
    <xf numFmtId="0" fontId="68" fillId="0" borderId="2" xfId="0" applyFont="1" applyFill="1" applyBorder="1" applyAlignment="1">
      <alignment horizontal="left" vertical="center"/>
    </xf>
    <xf numFmtId="0" fontId="5" fillId="0" borderId="23" xfId="0" applyNumberFormat="1" applyFont="1" applyFill="1" applyBorder="1" applyAlignment="1">
      <alignment horizontal="center" vertical="top"/>
    </xf>
    <xf numFmtId="0" fontId="5" fillId="0" borderId="6" xfId="0" applyNumberFormat="1" applyFont="1" applyFill="1" applyBorder="1" applyAlignment="1">
      <alignment horizontal="center" vertical="top"/>
    </xf>
    <xf numFmtId="0" fontId="5" fillId="0" borderId="25" xfId="0" applyNumberFormat="1" applyFont="1" applyFill="1" applyBorder="1" applyAlignment="1">
      <alignment horizontal="center" vertical="top"/>
    </xf>
    <xf numFmtId="0" fontId="5" fillId="0" borderId="5" xfId="0" applyNumberFormat="1" applyFont="1" applyFill="1" applyBorder="1" applyAlignment="1">
      <alignment horizontal="center" vertical="top"/>
    </xf>
    <xf numFmtId="0" fontId="5" fillId="0" borderId="24" xfId="0" applyNumberFormat="1" applyFont="1" applyFill="1" applyBorder="1" applyAlignment="1">
      <alignment horizontal="center" vertical="top"/>
    </xf>
    <xf numFmtId="0" fontId="5" fillId="0" borderId="18" xfId="0" applyNumberFormat="1" applyFont="1" applyFill="1" applyBorder="1" applyAlignment="1">
      <alignment horizontal="center" vertical="top"/>
    </xf>
    <xf numFmtId="0" fontId="2" fillId="0" borderId="2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/>
    </xf>
    <xf numFmtId="0" fontId="38" fillId="0" borderId="25" xfId="0" applyFont="1" applyFill="1" applyBorder="1" applyAlignment="1">
      <alignment horizontal="center"/>
    </xf>
    <xf numFmtId="0" fontId="38" fillId="0" borderId="5" xfId="0" applyFont="1" applyFill="1" applyBorder="1" applyAlignment="1">
      <alignment horizontal="center"/>
    </xf>
    <xf numFmtId="0" fontId="38" fillId="0" borderId="24" xfId="0" applyFont="1" applyFill="1" applyBorder="1" applyAlignment="1">
      <alignment horizontal="center"/>
    </xf>
    <xf numFmtId="0" fontId="38" fillId="0" borderId="18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2" fillId="0" borderId="23" xfId="0" quotePrefix="1" applyFont="1" applyFill="1" applyBorder="1" applyAlignment="1">
      <alignment horizontal="center" vertical="center" wrapText="1"/>
    </xf>
    <xf numFmtId="0" fontId="2" fillId="0" borderId="6" xfId="0" quotePrefix="1" applyFont="1" applyFill="1" applyBorder="1" applyAlignment="1">
      <alignment horizontal="center" vertical="center" wrapText="1"/>
    </xf>
    <xf numFmtId="0" fontId="2" fillId="0" borderId="25" xfId="0" quotePrefix="1" applyFont="1" applyFill="1" applyBorder="1" applyAlignment="1">
      <alignment horizontal="center" vertical="center" wrapText="1"/>
    </xf>
    <xf numFmtId="0" fontId="2" fillId="0" borderId="5" xfId="0" quotePrefix="1" applyFont="1" applyFill="1" applyBorder="1" applyAlignment="1">
      <alignment horizontal="center" vertical="center" wrapText="1"/>
    </xf>
    <xf numFmtId="0" fontId="2" fillId="0" borderId="24" xfId="0" quotePrefix="1" applyFont="1" applyFill="1" applyBorder="1" applyAlignment="1">
      <alignment horizontal="center" vertical="center" wrapText="1"/>
    </xf>
    <xf numFmtId="0" fontId="2" fillId="0" borderId="18" xfId="0" quotePrefix="1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8" fillId="0" borderId="23" xfId="0" applyNumberFormat="1" applyFont="1" applyFill="1" applyBorder="1" applyAlignment="1">
      <alignment horizontal="center" vertical="center" wrapText="1"/>
    </xf>
    <xf numFmtId="0" fontId="68" fillId="0" borderId="6" xfId="0" applyNumberFormat="1" applyFont="1" applyFill="1" applyBorder="1" applyAlignment="1">
      <alignment horizontal="center" vertical="center" wrapText="1"/>
    </xf>
    <xf numFmtId="0" fontId="68" fillId="0" borderId="25" xfId="0" applyNumberFormat="1" applyFont="1" applyFill="1" applyBorder="1" applyAlignment="1">
      <alignment horizontal="center" vertical="center" wrapText="1"/>
    </xf>
    <xf numFmtId="0" fontId="68" fillId="0" borderId="5" xfId="0" applyNumberFormat="1" applyFont="1" applyFill="1" applyBorder="1" applyAlignment="1">
      <alignment horizontal="center" vertical="center" wrapText="1"/>
    </xf>
    <xf numFmtId="0" fontId="68" fillId="0" borderId="24" xfId="0" applyNumberFormat="1" applyFont="1" applyFill="1" applyBorder="1" applyAlignment="1">
      <alignment horizontal="center" vertical="center" wrapText="1"/>
    </xf>
    <xf numFmtId="0" fontId="68" fillId="0" borderId="18" xfId="0" applyNumberFormat="1" applyFont="1" applyFill="1" applyBorder="1" applyAlignment="1">
      <alignment horizontal="center" vertical="center" wrapText="1"/>
    </xf>
    <xf numFmtId="0" fontId="68" fillId="0" borderId="7" xfId="0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center" vertical="center" wrapText="1"/>
    </xf>
    <xf numFmtId="0" fontId="2" fillId="25" borderId="22" xfId="0" applyFont="1" applyFill="1" applyBorder="1" applyAlignment="1">
      <alignment horizontal="left" vertical="center"/>
    </xf>
    <xf numFmtId="0" fontId="2" fillId="25" borderId="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68" fillId="0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" fontId="87" fillId="2" borderId="1" xfId="0" applyNumberFormat="1" applyFont="1" applyFill="1" applyBorder="1" applyAlignment="1">
      <alignment horizontal="center" vertical="center"/>
    </xf>
    <xf numFmtId="0" fontId="2" fillId="0" borderId="3" xfId="0" quotePrefix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88" fillId="0" borderId="3" xfId="0" applyNumberFormat="1" applyFont="1" applyFill="1" applyBorder="1" applyAlignment="1">
      <alignment horizontal="center" vertical="center" wrapText="1"/>
    </xf>
    <xf numFmtId="49" fontId="88" fillId="0" borderId="8" xfId="0" applyNumberFormat="1" applyFont="1" applyFill="1" applyBorder="1" applyAlignment="1">
      <alignment horizontal="center" vertical="center" wrapText="1"/>
    </xf>
    <xf numFmtId="2" fontId="88" fillId="0" borderId="1" xfId="0" applyNumberFormat="1" applyFont="1" applyFill="1" applyBorder="1" applyAlignment="1">
      <alignment horizontal="center" vertical="center" wrapText="1"/>
    </xf>
    <xf numFmtId="4" fontId="89" fillId="0" borderId="1" xfId="358" applyNumberFormat="1" applyFont="1" applyFill="1" applyBorder="1" applyAlignment="1">
      <alignment horizontal="center" vertical="center" wrapText="1"/>
    </xf>
    <xf numFmtId="0" fontId="75" fillId="2" borderId="7" xfId="0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9" fontId="75" fillId="2" borderId="7" xfId="0" applyNumberFormat="1" applyFont="1" applyFill="1" applyBorder="1" applyAlignment="1">
      <alignment horizontal="center" vertical="center"/>
    </xf>
    <xf numFmtId="9" fontId="75" fillId="2" borderId="2" xfId="0" applyNumberFormat="1" applyFont="1" applyFill="1" applyBorder="1" applyAlignment="1">
      <alignment horizontal="center" vertical="center"/>
    </xf>
    <xf numFmtId="175" fontId="71" fillId="0" borderId="3" xfId="0" applyNumberFormat="1" applyFont="1" applyFill="1" applyBorder="1" applyAlignment="1">
      <alignment horizontal="center" vertical="center"/>
    </xf>
    <xf numFmtId="175" fontId="71" fillId="0" borderId="8" xfId="0" applyNumberFormat="1" applyFont="1" applyFill="1" applyBorder="1" applyAlignment="1">
      <alignment horizontal="center" vertical="center"/>
    </xf>
    <xf numFmtId="175" fontId="72" fillId="0" borderId="3" xfId="0" applyNumberFormat="1" applyFont="1" applyFill="1" applyBorder="1" applyAlignment="1" applyProtection="1">
      <alignment horizontal="center" vertical="center"/>
      <protection locked="0" hidden="1"/>
    </xf>
    <xf numFmtId="175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68" fillId="0" borderId="7" xfId="0" applyFont="1" applyFill="1" applyBorder="1" applyAlignment="1">
      <alignment horizontal="center"/>
    </xf>
    <xf numFmtId="0" fontId="68" fillId="0" borderId="20" xfId="0" applyFont="1" applyFill="1" applyBorder="1" applyAlignment="1">
      <alignment horizontal="center"/>
    </xf>
    <xf numFmtId="0" fontId="68" fillId="0" borderId="2" xfId="0" applyFont="1" applyFill="1" applyBorder="1" applyAlignment="1">
      <alignment horizont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72" fillId="0" borderId="7" xfId="0" applyFont="1" applyFill="1" applyBorder="1" applyAlignment="1">
      <alignment horizontal="left" vertical="center" wrapText="1"/>
    </xf>
    <xf numFmtId="166" fontId="2" fillId="0" borderId="3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horizontal="center" vertical="center"/>
    </xf>
    <xf numFmtId="0" fontId="47" fillId="2" borderId="20" xfId="0" applyFont="1" applyFill="1" applyBorder="1" applyAlignment="1">
      <alignment horizontal="left" vertical="center" wrapText="1"/>
    </xf>
    <xf numFmtId="0" fontId="72" fillId="0" borderId="7" xfId="0" applyFont="1" applyFill="1" applyBorder="1" applyAlignment="1">
      <alignment horizontal="left" vertical="center"/>
    </xf>
    <xf numFmtId="0" fontId="72" fillId="0" borderId="20" xfId="0" applyFont="1" applyFill="1" applyBorder="1" applyAlignment="1">
      <alignment horizontal="left" vertical="center"/>
    </xf>
    <xf numFmtId="0" fontId="72" fillId="0" borderId="2" xfId="0" applyFont="1" applyFill="1" applyBorder="1" applyAlignment="1">
      <alignment horizontal="left" vertical="center"/>
    </xf>
    <xf numFmtId="2" fontId="68" fillId="0" borderId="23" xfId="0" applyNumberFormat="1" applyFont="1" applyFill="1" applyBorder="1" applyAlignment="1">
      <alignment horizontal="center" vertical="center"/>
    </xf>
    <xf numFmtId="2" fontId="68" fillId="0" borderId="6" xfId="0" applyNumberFormat="1" applyFont="1" applyFill="1" applyBorder="1" applyAlignment="1">
      <alignment horizontal="center" vertical="center"/>
    </xf>
    <xf numFmtId="2" fontId="68" fillId="0" borderId="25" xfId="0" applyNumberFormat="1" applyFont="1" applyFill="1" applyBorder="1" applyAlignment="1">
      <alignment horizontal="center" vertical="center"/>
    </xf>
    <xf numFmtId="2" fontId="68" fillId="0" borderId="5" xfId="0" applyNumberFormat="1" applyFont="1" applyFill="1" applyBorder="1" applyAlignment="1">
      <alignment horizontal="center" vertical="center"/>
    </xf>
    <xf numFmtId="2" fontId="68" fillId="0" borderId="24" xfId="0" applyNumberFormat="1" applyFont="1" applyFill="1" applyBorder="1" applyAlignment="1">
      <alignment horizontal="center" vertical="center"/>
    </xf>
    <xf numFmtId="2" fontId="68" fillId="0" borderId="18" xfId="0" applyNumberFormat="1" applyFont="1" applyFill="1" applyBorder="1" applyAlignment="1">
      <alignment horizontal="center" vertical="center"/>
    </xf>
    <xf numFmtId="166" fontId="68" fillId="0" borderId="7" xfId="0" applyNumberFormat="1" applyFont="1" applyFill="1" applyBorder="1" applyAlignment="1">
      <alignment horizontal="center" vertical="center"/>
    </xf>
    <xf numFmtId="166" fontId="68" fillId="0" borderId="2" xfId="0" applyNumberFormat="1" applyFont="1" applyFill="1" applyBorder="1" applyAlignment="1">
      <alignment horizontal="center" vertical="center"/>
    </xf>
    <xf numFmtId="0" fontId="68" fillId="0" borderId="23" xfId="0" quotePrefix="1" applyFont="1" applyFill="1" applyBorder="1" applyAlignment="1">
      <alignment horizontal="center" vertical="center"/>
    </xf>
    <xf numFmtId="0" fontId="69" fillId="2" borderId="24" xfId="0" applyFont="1" applyFill="1" applyBorder="1" applyAlignment="1">
      <alignment horizontal="center" vertical="center" wrapText="1"/>
    </xf>
    <xf numFmtId="0" fontId="69" fillId="2" borderId="18" xfId="0" applyFont="1" applyFill="1" applyBorder="1" applyAlignment="1">
      <alignment horizontal="center" vertical="center" wrapText="1"/>
    </xf>
    <xf numFmtId="0" fontId="68" fillId="0" borderId="1" xfId="0" quotePrefix="1" applyFont="1" applyFill="1" applyBorder="1" applyAlignment="1">
      <alignment horizontal="center" vertical="center"/>
    </xf>
    <xf numFmtId="0" fontId="37" fillId="26" borderId="7" xfId="0" applyFont="1" applyFill="1" applyBorder="1" applyAlignment="1">
      <alignment horizontal="left"/>
    </xf>
    <xf numFmtId="0" fontId="37" fillId="26" borderId="20" xfId="0" applyFont="1" applyFill="1" applyBorder="1" applyAlignment="1">
      <alignment horizontal="left"/>
    </xf>
    <xf numFmtId="0" fontId="37" fillId="26" borderId="2" xfId="0" applyFont="1" applyFill="1" applyBorder="1" applyAlignment="1">
      <alignment horizontal="left"/>
    </xf>
    <xf numFmtId="166" fontId="86" fillId="0" borderId="8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68" fillId="0" borderId="23" xfId="0" quotePrefix="1" applyFont="1" applyFill="1" applyBorder="1" applyAlignment="1">
      <alignment horizontal="center" vertical="center" wrapText="1"/>
    </xf>
    <xf numFmtId="0" fontId="68" fillId="0" borderId="6" xfId="0" quotePrefix="1" applyFont="1" applyFill="1" applyBorder="1" applyAlignment="1">
      <alignment horizontal="center" vertical="center"/>
    </xf>
    <xf numFmtId="0" fontId="68" fillId="0" borderId="24" xfId="0" quotePrefix="1" applyFont="1" applyFill="1" applyBorder="1" applyAlignment="1">
      <alignment horizontal="center" vertical="center"/>
    </xf>
    <xf numFmtId="0" fontId="68" fillId="0" borderId="18" xfId="0" quotePrefix="1" applyFont="1" applyFill="1" applyBorder="1" applyAlignment="1">
      <alignment horizontal="center" vertical="center"/>
    </xf>
    <xf numFmtId="0" fontId="68" fillId="0" borderId="3" xfId="0" quotePrefix="1" applyFont="1" applyFill="1" applyBorder="1" applyAlignment="1">
      <alignment horizontal="center" vertical="center"/>
    </xf>
    <xf numFmtId="0" fontId="68" fillId="0" borderId="4" xfId="0" quotePrefix="1" applyFont="1" applyFill="1" applyBorder="1" applyAlignment="1">
      <alignment horizontal="center" vertical="center"/>
    </xf>
    <xf numFmtId="0" fontId="68" fillId="0" borderId="25" xfId="0" quotePrefix="1" applyFont="1" applyFill="1" applyBorder="1" applyAlignment="1">
      <alignment horizontal="center" vertical="center"/>
    </xf>
    <xf numFmtId="0" fontId="68" fillId="0" borderId="5" xfId="0" quotePrefix="1" applyFont="1" applyFill="1" applyBorder="1" applyAlignment="1">
      <alignment horizontal="center" vertical="center"/>
    </xf>
    <xf numFmtId="0" fontId="68" fillId="0" borderId="3" xfId="0" applyFont="1" applyFill="1" applyBorder="1" applyAlignment="1">
      <alignment horizontal="center" vertical="center" wrapText="1"/>
    </xf>
    <xf numFmtId="0" fontId="68" fillId="0" borderId="8" xfId="0" applyFont="1" applyFill="1" applyBorder="1" applyAlignment="1">
      <alignment horizontal="center" vertical="center" wrapText="1"/>
    </xf>
    <xf numFmtId="0" fontId="2" fillId="25" borderId="7" xfId="0" applyFont="1" applyFill="1" applyBorder="1" applyAlignment="1">
      <alignment horizontal="left" vertical="center"/>
    </xf>
    <xf numFmtId="0" fontId="2" fillId="25" borderId="20" xfId="0" applyFont="1" applyFill="1" applyBorder="1" applyAlignment="1">
      <alignment horizontal="left" vertical="center"/>
    </xf>
    <xf numFmtId="0" fontId="68" fillId="0" borderId="20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6" fontId="2" fillId="0" borderId="7" xfId="0" applyNumberFormat="1" applyFont="1" applyBorder="1" applyAlignment="1">
      <alignment horizontal="center" vertical="center"/>
    </xf>
    <xf numFmtId="166" fontId="2" fillId="0" borderId="20" xfId="0" applyNumberFormat="1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69" fillId="0" borderId="1" xfId="0" applyFont="1" applyFill="1" applyBorder="1" applyAlignment="1">
      <alignment vertical="center" wrapText="1"/>
    </xf>
    <xf numFmtId="0" fontId="2" fillId="0" borderId="7" xfId="0" applyFont="1" applyBorder="1" applyAlignment="1"/>
    <xf numFmtId="0" fontId="2" fillId="0" borderId="20" xfId="0" applyFont="1" applyBorder="1" applyAlignment="1"/>
    <xf numFmtId="0" fontId="2" fillId="0" borderId="2" xfId="0" applyFont="1" applyBorder="1" applyAlignment="1"/>
    <xf numFmtId="0" fontId="2" fillId="2" borderId="7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0" borderId="23" xfId="0" quotePrefix="1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23" xfId="0" quotePrefix="1" applyFont="1" applyBorder="1" applyAlignment="1">
      <alignment horizontal="center" vertical="center"/>
    </xf>
    <xf numFmtId="0" fontId="2" fillId="0" borderId="19" xfId="0" quotePrefix="1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2" fillId="0" borderId="24" xfId="0" quotePrefix="1" applyFont="1" applyBorder="1" applyAlignment="1">
      <alignment horizontal="center" vertical="center"/>
    </xf>
    <xf numFmtId="0" fontId="2" fillId="0" borderId="21" xfId="0" quotePrefix="1" applyFont="1" applyBorder="1" applyAlignment="1">
      <alignment horizontal="center" vertical="center"/>
    </xf>
    <xf numFmtId="0" fontId="2" fillId="0" borderId="18" xfId="0" quotePrefix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left" vertical="center"/>
    </xf>
    <xf numFmtId="0" fontId="2" fillId="2" borderId="3" xfId="0" quotePrefix="1" applyFont="1" applyFill="1" applyBorder="1" applyAlignment="1">
      <alignment horizontal="center" vertical="center"/>
    </xf>
    <xf numFmtId="0" fontId="2" fillId="2" borderId="8" xfId="0" quotePrefix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</cellXfs>
  <cellStyles count="359">
    <cellStyle name="_ET_STYLE_NoName_00_" xfId="63" xr:uid="{00000000-0005-0000-0000-000000000000}"/>
    <cellStyle name="20% - Акцент1 2" xfId="7" xr:uid="{00000000-0005-0000-0000-000001000000}"/>
    <cellStyle name="20% — акцент1 2" xfId="72" xr:uid="{00000000-0005-0000-0000-000002000000}"/>
    <cellStyle name="20% - Акцент1 3" xfId="128" xr:uid="{00000000-0005-0000-0000-000003000000}"/>
    <cellStyle name="20% - Акцент1 4" xfId="129" xr:uid="{00000000-0005-0000-0000-000004000000}"/>
    <cellStyle name="20% - Акцент1 5" xfId="130" xr:uid="{00000000-0005-0000-0000-000005000000}"/>
    <cellStyle name="20% - Акцент2 2" xfId="8" xr:uid="{00000000-0005-0000-0000-000006000000}"/>
    <cellStyle name="20% — акцент2 2" xfId="73" xr:uid="{00000000-0005-0000-0000-000007000000}"/>
    <cellStyle name="20% - Акцент2 3" xfId="131" xr:uid="{00000000-0005-0000-0000-000008000000}"/>
    <cellStyle name="20% - Акцент2 4" xfId="132" xr:uid="{00000000-0005-0000-0000-000009000000}"/>
    <cellStyle name="20% - Акцент2 5" xfId="133" xr:uid="{00000000-0005-0000-0000-00000A000000}"/>
    <cellStyle name="20% - Акцент3 2" xfId="9" xr:uid="{00000000-0005-0000-0000-00000B000000}"/>
    <cellStyle name="20% — акцент3 2" xfId="74" xr:uid="{00000000-0005-0000-0000-00000C000000}"/>
    <cellStyle name="20% - Акцент3 3" xfId="134" xr:uid="{00000000-0005-0000-0000-00000D000000}"/>
    <cellStyle name="20% - Акцент3 4" xfId="135" xr:uid="{00000000-0005-0000-0000-00000E000000}"/>
    <cellStyle name="20% - Акцент3 5" xfId="136" xr:uid="{00000000-0005-0000-0000-00000F000000}"/>
    <cellStyle name="20% - Акцент4 2" xfId="10" xr:uid="{00000000-0005-0000-0000-000010000000}"/>
    <cellStyle name="20% — акцент4 2" xfId="75" xr:uid="{00000000-0005-0000-0000-000011000000}"/>
    <cellStyle name="20% - Акцент4 3" xfId="137" xr:uid="{00000000-0005-0000-0000-000012000000}"/>
    <cellStyle name="20% - Акцент4 4" xfId="138" xr:uid="{00000000-0005-0000-0000-000013000000}"/>
    <cellStyle name="20% - Акцент4 5" xfId="139" xr:uid="{00000000-0005-0000-0000-000014000000}"/>
    <cellStyle name="20% - Акцент5 2" xfId="11" xr:uid="{00000000-0005-0000-0000-000015000000}"/>
    <cellStyle name="20% — акцент5 2" xfId="76" xr:uid="{00000000-0005-0000-0000-000016000000}"/>
    <cellStyle name="20% - Акцент5 3" xfId="140" xr:uid="{00000000-0005-0000-0000-000017000000}"/>
    <cellStyle name="20% - Акцент5 4" xfId="141" xr:uid="{00000000-0005-0000-0000-000018000000}"/>
    <cellStyle name="20% - Акцент5 5" xfId="142" xr:uid="{00000000-0005-0000-0000-000019000000}"/>
    <cellStyle name="20% - Акцент6 2" xfId="12" xr:uid="{00000000-0005-0000-0000-00001A000000}"/>
    <cellStyle name="20% — акцент6 2" xfId="77" xr:uid="{00000000-0005-0000-0000-00001B000000}"/>
    <cellStyle name="20% - Акцент6 3" xfId="143" xr:uid="{00000000-0005-0000-0000-00001C000000}"/>
    <cellStyle name="20% - Акцент6 4" xfId="144" xr:uid="{00000000-0005-0000-0000-00001D000000}"/>
    <cellStyle name="20% - Акцент6 5" xfId="145" xr:uid="{00000000-0005-0000-0000-00001E000000}"/>
    <cellStyle name="40% - Акцент1 2" xfId="13" xr:uid="{00000000-0005-0000-0000-00001F000000}"/>
    <cellStyle name="40% — акцент1 2" xfId="78" xr:uid="{00000000-0005-0000-0000-000020000000}"/>
    <cellStyle name="40% - Акцент1 3" xfId="146" xr:uid="{00000000-0005-0000-0000-000021000000}"/>
    <cellStyle name="40% - Акцент1 4" xfId="147" xr:uid="{00000000-0005-0000-0000-000022000000}"/>
    <cellStyle name="40% - Акцент1 5" xfId="148" xr:uid="{00000000-0005-0000-0000-000023000000}"/>
    <cellStyle name="40% - Акцент2 2" xfId="14" xr:uid="{00000000-0005-0000-0000-000024000000}"/>
    <cellStyle name="40% — акцент2 2" xfId="79" xr:uid="{00000000-0005-0000-0000-000025000000}"/>
    <cellStyle name="40% - Акцент2 3" xfId="149" xr:uid="{00000000-0005-0000-0000-000026000000}"/>
    <cellStyle name="40% - Акцент2 4" xfId="150" xr:uid="{00000000-0005-0000-0000-000027000000}"/>
    <cellStyle name="40% - Акцент2 5" xfId="151" xr:uid="{00000000-0005-0000-0000-000028000000}"/>
    <cellStyle name="40% - Акцент3 2" xfId="15" xr:uid="{00000000-0005-0000-0000-000029000000}"/>
    <cellStyle name="40% — акцент3 2" xfId="80" xr:uid="{00000000-0005-0000-0000-00002A000000}"/>
    <cellStyle name="40% - Акцент3 3" xfId="152" xr:uid="{00000000-0005-0000-0000-00002B000000}"/>
    <cellStyle name="40% - Акцент3 4" xfId="153" xr:uid="{00000000-0005-0000-0000-00002C000000}"/>
    <cellStyle name="40% - Акцент3 5" xfId="154" xr:uid="{00000000-0005-0000-0000-00002D000000}"/>
    <cellStyle name="40% - Акцент4 2" xfId="16" xr:uid="{00000000-0005-0000-0000-00002E000000}"/>
    <cellStyle name="40% — акцент4 2" xfId="81" xr:uid="{00000000-0005-0000-0000-00002F000000}"/>
    <cellStyle name="40% - Акцент4 3" xfId="155" xr:uid="{00000000-0005-0000-0000-000030000000}"/>
    <cellStyle name="40% - Акцент4 4" xfId="156" xr:uid="{00000000-0005-0000-0000-000031000000}"/>
    <cellStyle name="40% - Акцент4 5" xfId="157" xr:uid="{00000000-0005-0000-0000-000032000000}"/>
    <cellStyle name="40% - Акцент5 2" xfId="17" xr:uid="{00000000-0005-0000-0000-000033000000}"/>
    <cellStyle name="40% — акцент5 2" xfId="82" xr:uid="{00000000-0005-0000-0000-000034000000}"/>
    <cellStyle name="40% - Акцент5 3" xfId="158" xr:uid="{00000000-0005-0000-0000-000035000000}"/>
    <cellStyle name="40% - Акцент5 4" xfId="159" xr:uid="{00000000-0005-0000-0000-000036000000}"/>
    <cellStyle name="40% - Акцент5 5" xfId="160" xr:uid="{00000000-0005-0000-0000-000037000000}"/>
    <cellStyle name="40% - Акцент6 2" xfId="18" xr:uid="{00000000-0005-0000-0000-000038000000}"/>
    <cellStyle name="40% — акцент6 2" xfId="83" xr:uid="{00000000-0005-0000-0000-000039000000}"/>
    <cellStyle name="40% - Акцент6 3" xfId="161" xr:uid="{00000000-0005-0000-0000-00003A000000}"/>
    <cellStyle name="40% - Акцент6 4" xfId="162" xr:uid="{00000000-0005-0000-0000-00003B000000}"/>
    <cellStyle name="40% - Акцент6 5" xfId="163" xr:uid="{00000000-0005-0000-0000-00003C000000}"/>
    <cellStyle name="60% - Accent3 37" xfId="57" xr:uid="{00000000-0005-0000-0000-00003D000000}"/>
    <cellStyle name="60% - Акцент1 2" xfId="19" xr:uid="{00000000-0005-0000-0000-00003E000000}"/>
    <cellStyle name="60% — акцент1 2" xfId="84" xr:uid="{00000000-0005-0000-0000-00003F000000}"/>
    <cellStyle name="60% - Акцент1 3" xfId="164" xr:uid="{00000000-0005-0000-0000-000040000000}"/>
    <cellStyle name="60% - Акцент1 4" xfId="165" xr:uid="{00000000-0005-0000-0000-000041000000}"/>
    <cellStyle name="60% - Акцент1 5" xfId="166" xr:uid="{00000000-0005-0000-0000-000042000000}"/>
    <cellStyle name="60% - Акцент2 2" xfId="20" xr:uid="{00000000-0005-0000-0000-000043000000}"/>
    <cellStyle name="60% — акцент2 2" xfId="85" xr:uid="{00000000-0005-0000-0000-000044000000}"/>
    <cellStyle name="60% - Акцент2 3" xfId="167" xr:uid="{00000000-0005-0000-0000-000045000000}"/>
    <cellStyle name="60% - Акцент2 4" xfId="168" xr:uid="{00000000-0005-0000-0000-000046000000}"/>
    <cellStyle name="60% - Акцент2 5" xfId="169" xr:uid="{00000000-0005-0000-0000-000047000000}"/>
    <cellStyle name="60% - Акцент3 2" xfId="21" xr:uid="{00000000-0005-0000-0000-000048000000}"/>
    <cellStyle name="60% — акцент3 2" xfId="86" xr:uid="{00000000-0005-0000-0000-000049000000}"/>
    <cellStyle name="60% - Акцент3 3" xfId="170" xr:uid="{00000000-0005-0000-0000-00004A000000}"/>
    <cellStyle name="60% - Акцент3 4" xfId="171" xr:uid="{00000000-0005-0000-0000-00004B000000}"/>
    <cellStyle name="60% - Акцент3 5" xfId="172" xr:uid="{00000000-0005-0000-0000-00004C000000}"/>
    <cellStyle name="60% - Акцент4 2" xfId="22" xr:uid="{00000000-0005-0000-0000-00004D000000}"/>
    <cellStyle name="60% — акцент4 2" xfId="87" xr:uid="{00000000-0005-0000-0000-00004E000000}"/>
    <cellStyle name="60% - Акцент4 3" xfId="173" xr:uid="{00000000-0005-0000-0000-00004F000000}"/>
    <cellStyle name="60% - Акцент4 4" xfId="174" xr:uid="{00000000-0005-0000-0000-000050000000}"/>
    <cellStyle name="60% - Акцент4 5" xfId="175" xr:uid="{00000000-0005-0000-0000-000051000000}"/>
    <cellStyle name="60% - Акцент5 2" xfId="23" xr:uid="{00000000-0005-0000-0000-000052000000}"/>
    <cellStyle name="60% — акцент5 2" xfId="88" xr:uid="{00000000-0005-0000-0000-000053000000}"/>
    <cellStyle name="60% - Акцент5 3" xfId="176" xr:uid="{00000000-0005-0000-0000-000054000000}"/>
    <cellStyle name="60% - Акцент5 4" xfId="177" xr:uid="{00000000-0005-0000-0000-000055000000}"/>
    <cellStyle name="60% - Акцент5 5" xfId="178" xr:uid="{00000000-0005-0000-0000-000056000000}"/>
    <cellStyle name="60% - Акцент6 2" xfId="24" xr:uid="{00000000-0005-0000-0000-000057000000}"/>
    <cellStyle name="60% — акцент6 2" xfId="89" xr:uid="{00000000-0005-0000-0000-000058000000}"/>
    <cellStyle name="60% - Акцент6 3" xfId="179" xr:uid="{00000000-0005-0000-0000-000059000000}"/>
    <cellStyle name="60% - Акцент6 4" xfId="180" xr:uid="{00000000-0005-0000-0000-00005A000000}"/>
    <cellStyle name="60% - Акцент6 5" xfId="181" xr:uid="{00000000-0005-0000-0000-00005B000000}"/>
    <cellStyle name="Euro" xfId="64" xr:uid="{00000000-0005-0000-0000-00005C000000}"/>
    <cellStyle name="Excel Built-in Normal" xfId="1" xr:uid="{00000000-0005-0000-0000-00005D000000}"/>
    <cellStyle name="Excel Built-in Normal 2" xfId="183" xr:uid="{00000000-0005-0000-0000-00005E000000}"/>
    <cellStyle name="Excel Built-in Normal 3" xfId="182" xr:uid="{00000000-0005-0000-0000-00005F000000}"/>
    <cellStyle name="Normal 10" xfId="90" xr:uid="{00000000-0005-0000-0000-000060000000}"/>
    <cellStyle name="Normal 11" xfId="91" xr:uid="{00000000-0005-0000-0000-000061000000}"/>
    <cellStyle name="Normal 13" xfId="184" xr:uid="{00000000-0005-0000-0000-000062000000}"/>
    <cellStyle name="Normal 13 2" xfId="185" xr:uid="{00000000-0005-0000-0000-000063000000}"/>
    <cellStyle name="Normal 13 2 2" xfId="186" xr:uid="{00000000-0005-0000-0000-000064000000}"/>
    <cellStyle name="Normal 13 3" xfId="187" xr:uid="{00000000-0005-0000-0000-000065000000}"/>
    <cellStyle name="Normal 2" xfId="25" xr:uid="{00000000-0005-0000-0000-000066000000}"/>
    <cellStyle name="Normal 2 2" xfId="59" xr:uid="{00000000-0005-0000-0000-000067000000}"/>
    <cellStyle name="Normal 2 2 2" xfId="188" xr:uid="{00000000-0005-0000-0000-000068000000}"/>
    <cellStyle name="Normal 2 2 2 2" xfId="189" xr:uid="{00000000-0005-0000-0000-000069000000}"/>
    <cellStyle name="Normal 2 2 3" xfId="190" xr:uid="{00000000-0005-0000-0000-00006A000000}"/>
    <cellStyle name="Normal 2 2 4" xfId="191" xr:uid="{00000000-0005-0000-0000-00006B000000}"/>
    <cellStyle name="Normal 2 3" xfId="192" xr:uid="{00000000-0005-0000-0000-00006C000000}"/>
    <cellStyle name="Normal 2 3 2" xfId="193" xr:uid="{00000000-0005-0000-0000-00006D000000}"/>
    <cellStyle name="Normal 2 3 3" xfId="194" xr:uid="{00000000-0005-0000-0000-00006E000000}"/>
    <cellStyle name="Normal 2 3 3 2" xfId="195" xr:uid="{00000000-0005-0000-0000-00006F000000}"/>
    <cellStyle name="Normal 2 3 4" xfId="196" xr:uid="{00000000-0005-0000-0000-000070000000}"/>
    <cellStyle name="Normal 2 4" xfId="197" xr:uid="{00000000-0005-0000-0000-000071000000}"/>
    <cellStyle name="Normal 2 4 2" xfId="198" xr:uid="{00000000-0005-0000-0000-000072000000}"/>
    <cellStyle name="Normal 2 5" xfId="199" xr:uid="{00000000-0005-0000-0000-000073000000}"/>
    <cellStyle name="Normal 2 5 2" xfId="200" xr:uid="{00000000-0005-0000-0000-000074000000}"/>
    <cellStyle name="Normal 2 6" xfId="201" xr:uid="{00000000-0005-0000-0000-000075000000}"/>
    <cellStyle name="Normal 2 6 2" xfId="202" xr:uid="{00000000-0005-0000-0000-000076000000}"/>
    <cellStyle name="Normal 2 7" xfId="203" xr:uid="{00000000-0005-0000-0000-000077000000}"/>
    <cellStyle name="Normal 2 7 2" xfId="204" xr:uid="{00000000-0005-0000-0000-000078000000}"/>
    <cellStyle name="Normal 2 8" xfId="205" xr:uid="{00000000-0005-0000-0000-000079000000}"/>
    <cellStyle name="Normal 2_Посохов _ LESSAR 01.06.09" xfId="55" xr:uid="{00000000-0005-0000-0000-00007A000000}"/>
    <cellStyle name="Normal 3" xfId="26" xr:uid="{00000000-0005-0000-0000-00007B000000}"/>
    <cellStyle name="Normal 3 2" xfId="60" xr:uid="{00000000-0005-0000-0000-00007C000000}"/>
    <cellStyle name="Normal 3 2 2" xfId="206" xr:uid="{00000000-0005-0000-0000-00007D000000}"/>
    <cellStyle name="Normal 3 3" xfId="207" xr:uid="{00000000-0005-0000-0000-00007E000000}"/>
    <cellStyle name="Normal 4" xfId="27" xr:uid="{00000000-0005-0000-0000-00007F000000}"/>
    <cellStyle name="Normal 4 2" xfId="61" xr:uid="{00000000-0005-0000-0000-000080000000}"/>
    <cellStyle name="Normal 4 2 2" xfId="208" xr:uid="{00000000-0005-0000-0000-000081000000}"/>
    <cellStyle name="Normal 4 2 3" xfId="209" xr:uid="{00000000-0005-0000-0000-000082000000}"/>
    <cellStyle name="Normal 4 3" xfId="210" xr:uid="{00000000-0005-0000-0000-000083000000}"/>
    <cellStyle name="Normal 4 4" xfId="211" xr:uid="{00000000-0005-0000-0000-000084000000}"/>
    <cellStyle name="Normal 4 4 2" xfId="212" xr:uid="{00000000-0005-0000-0000-000085000000}"/>
    <cellStyle name="Normal 4 5" xfId="213" xr:uid="{00000000-0005-0000-0000-000086000000}"/>
    <cellStyle name="Normal 4 5 2" xfId="214" xr:uid="{00000000-0005-0000-0000-000087000000}"/>
    <cellStyle name="Normal 4 6" xfId="215" xr:uid="{00000000-0005-0000-0000-000088000000}"/>
    <cellStyle name="Normal_AHU 2" xfId="62" xr:uid="{00000000-0005-0000-0000-000089000000}"/>
    <cellStyle name="Normale_2_Rhoss 950 Listini TCAEy-THAE Y 115-233" xfId="65" xr:uid="{00000000-0005-0000-0000-00008A000000}"/>
    <cellStyle name="Normální 4" xfId="3" xr:uid="{00000000-0005-0000-0000-00008B000000}"/>
    <cellStyle name="Акцент1 2" xfId="28" xr:uid="{00000000-0005-0000-0000-00008C000000}"/>
    <cellStyle name="Акцент1 2 2" xfId="92" xr:uid="{00000000-0005-0000-0000-00008D000000}"/>
    <cellStyle name="Акцент1 3" xfId="216" xr:uid="{00000000-0005-0000-0000-00008E000000}"/>
    <cellStyle name="Акцент1 4" xfId="217" xr:uid="{00000000-0005-0000-0000-00008F000000}"/>
    <cellStyle name="Акцент1 5" xfId="218" xr:uid="{00000000-0005-0000-0000-000090000000}"/>
    <cellStyle name="Акцент2 2" xfId="29" xr:uid="{00000000-0005-0000-0000-000091000000}"/>
    <cellStyle name="Акцент2 2 2" xfId="93" xr:uid="{00000000-0005-0000-0000-000092000000}"/>
    <cellStyle name="Акцент2 3" xfId="219" xr:uid="{00000000-0005-0000-0000-000093000000}"/>
    <cellStyle name="Акцент2 4" xfId="220" xr:uid="{00000000-0005-0000-0000-000094000000}"/>
    <cellStyle name="Акцент2 5" xfId="221" xr:uid="{00000000-0005-0000-0000-000095000000}"/>
    <cellStyle name="Акцент3 2" xfId="30" xr:uid="{00000000-0005-0000-0000-000096000000}"/>
    <cellStyle name="Акцент3 2 2" xfId="94" xr:uid="{00000000-0005-0000-0000-000097000000}"/>
    <cellStyle name="Акцент3 3" xfId="222" xr:uid="{00000000-0005-0000-0000-000098000000}"/>
    <cellStyle name="Акцент3 4" xfId="223" xr:uid="{00000000-0005-0000-0000-000099000000}"/>
    <cellStyle name="Акцент3 5" xfId="224" xr:uid="{00000000-0005-0000-0000-00009A000000}"/>
    <cellStyle name="Акцент4 2" xfId="31" xr:uid="{00000000-0005-0000-0000-00009B000000}"/>
    <cellStyle name="Акцент4 2 2" xfId="95" xr:uid="{00000000-0005-0000-0000-00009C000000}"/>
    <cellStyle name="Акцент4 3" xfId="225" xr:uid="{00000000-0005-0000-0000-00009D000000}"/>
    <cellStyle name="Акцент4 4" xfId="226" xr:uid="{00000000-0005-0000-0000-00009E000000}"/>
    <cellStyle name="Акцент4 5" xfId="227" xr:uid="{00000000-0005-0000-0000-00009F000000}"/>
    <cellStyle name="Акцент5 2" xfId="32" xr:uid="{00000000-0005-0000-0000-0000A0000000}"/>
    <cellStyle name="Акцент5 2 2" xfId="96" xr:uid="{00000000-0005-0000-0000-0000A1000000}"/>
    <cellStyle name="Акцент5 3" xfId="228" xr:uid="{00000000-0005-0000-0000-0000A2000000}"/>
    <cellStyle name="Акцент5 4" xfId="229" xr:uid="{00000000-0005-0000-0000-0000A3000000}"/>
    <cellStyle name="Акцент5 5" xfId="230" xr:uid="{00000000-0005-0000-0000-0000A4000000}"/>
    <cellStyle name="Акцент6 2" xfId="33" xr:uid="{00000000-0005-0000-0000-0000A5000000}"/>
    <cellStyle name="Акцент6 2 2" xfId="97" xr:uid="{00000000-0005-0000-0000-0000A6000000}"/>
    <cellStyle name="Акцент6 3" xfId="231" xr:uid="{00000000-0005-0000-0000-0000A7000000}"/>
    <cellStyle name="Акцент6 4" xfId="232" xr:uid="{00000000-0005-0000-0000-0000A8000000}"/>
    <cellStyle name="Акцент6 5" xfId="233" xr:uid="{00000000-0005-0000-0000-0000A9000000}"/>
    <cellStyle name="Ввод  2" xfId="34" xr:uid="{00000000-0005-0000-0000-0000AA000000}"/>
    <cellStyle name="Ввод  2 2" xfId="98" xr:uid="{00000000-0005-0000-0000-0000AB000000}"/>
    <cellStyle name="Ввод  3" xfId="234" xr:uid="{00000000-0005-0000-0000-0000AC000000}"/>
    <cellStyle name="Ввод  4" xfId="235" xr:uid="{00000000-0005-0000-0000-0000AD000000}"/>
    <cellStyle name="Ввод  5" xfId="236" xr:uid="{00000000-0005-0000-0000-0000AE000000}"/>
    <cellStyle name="Вывод 2" xfId="35" xr:uid="{00000000-0005-0000-0000-0000AF000000}"/>
    <cellStyle name="Вывод 2 2" xfId="99" xr:uid="{00000000-0005-0000-0000-0000B0000000}"/>
    <cellStyle name="Вывод 3" xfId="237" xr:uid="{00000000-0005-0000-0000-0000B1000000}"/>
    <cellStyle name="Вывод 4" xfId="238" xr:uid="{00000000-0005-0000-0000-0000B2000000}"/>
    <cellStyle name="Вывод 5" xfId="239" xr:uid="{00000000-0005-0000-0000-0000B3000000}"/>
    <cellStyle name="Вычисление 2" xfId="36" xr:uid="{00000000-0005-0000-0000-0000B4000000}"/>
    <cellStyle name="Вычисление 2 2" xfId="100" xr:uid="{00000000-0005-0000-0000-0000B5000000}"/>
    <cellStyle name="Вычисление 3" xfId="240" xr:uid="{00000000-0005-0000-0000-0000B6000000}"/>
    <cellStyle name="Вычисление 4" xfId="241" xr:uid="{00000000-0005-0000-0000-0000B7000000}"/>
    <cellStyle name="Вычисление 5" xfId="242" xr:uid="{00000000-0005-0000-0000-0000B8000000}"/>
    <cellStyle name="Гиперссылка" xfId="68" builtinId="8"/>
    <cellStyle name="Гиперссылка 2" xfId="37" xr:uid="{00000000-0005-0000-0000-0000BA000000}"/>
    <cellStyle name="Гиперссылка 3" xfId="58" xr:uid="{00000000-0005-0000-0000-0000BB000000}"/>
    <cellStyle name="Гиперссылка 4" xfId="70" xr:uid="{00000000-0005-0000-0000-0000BC000000}"/>
    <cellStyle name="Гиперссылка 5" xfId="101" xr:uid="{00000000-0005-0000-0000-0000BD000000}"/>
    <cellStyle name="Гиперссылка 6" xfId="243" xr:uid="{00000000-0005-0000-0000-0000BE000000}"/>
    <cellStyle name="Денежный 2" xfId="38" xr:uid="{00000000-0005-0000-0000-0000BF000000}"/>
    <cellStyle name="Денежный 2 2" xfId="102" xr:uid="{00000000-0005-0000-0000-0000C0000000}"/>
    <cellStyle name="Денежный 3" xfId="244" xr:uid="{00000000-0005-0000-0000-0000C1000000}"/>
    <cellStyle name="Денежный 4" xfId="245" xr:uid="{00000000-0005-0000-0000-0000C2000000}"/>
    <cellStyle name="Денежный 5" xfId="357" xr:uid="{00000000-0005-0000-0000-0000C3000000}"/>
    <cellStyle name="Заголовок 1 2" xfId="39" xr:uid="{00000000-0005-0000-0000-0000C4000000}"/>
    <cellStyle name="Заголовок 1 3" xfId="246" xr:uid="{00000000-0005-0000-0000-0000C5000000}"/>
    <cellStyle name="Заголовок 1 4" xfId="247" xr:uid="{00000000-0005-0000-0000-0000C6000000}"/>
    <cellStyle name="Заголовок 1 5" xfId="248" xr:uid="{00000000-0005-0000-0000-0000C7000000}"/>
    <cellStyle name="Заголовок 2 2" xfId="40" xr:uid="{00000000-0005-0000-0000-0000C8000000}"/>
    <cellStyle name="Заголовок 2 3" xfId="249" xr:uid="{00000000-0005-0000-0000-0000C9000000}"/>
    <cellStyle name="Заголовок 2 4" xfId="250" xr:uid="{00000000-0005-0000-0000-0000CA000000}"/>
    <cellStyle name="Заголовок 2 5" xfId="251" xr:uid="{00000000-0005-0000-0000-0000CB000000}"/>
    <cellStyle name="Заголовок 3 2" xfId="41" xr:uid="{00000000-0005-0000-0000-0000CC000000}"/>
    <cellStyle name="Заголовок 3 3" xfId="252" xr:uid="{00000000-0005-0000-0000-0000CD000000}"/>
    <cellStyle name="Заголовок 3 4" xfId="253" xr:uid="{00000000-0005-0000-0000-0000CE000000}"/>
    <cellStyle name="Заголовок 3 5" xfId="254" xr:uid="{00000000-0005-0000-0000-0000CF000000}"/>
    <cellStyle name="Заголовок 4 2" xfId="42" xr:uid="{00000000-0005-0000-0000-0000D0000000}"/>
    <cellStyle name="Заголовок 4 3" xfId="255" xr:uid="{00000000-0005-0000-0000-0000D1000000}"/>
    <cellStyle name="Заголовок 4 4" xfId="256" xr:uid="{00000000-0005-0000-0000-0000D2000000}"/>
    <cellStyle name="Заголовок 4 5" xfId="257" xr:uid="{00000000-0005-0000-0000-0000D3000000}"/>
    <cellStyle name="Итог 2" xfId="43" xr:uid="{00000000-0005-0000-0000-0000D4000000}"/>
    <cellStyle name="Итог 3" xfId="258" xr:uid="{00000000-0005-0000-0000-0000D5000000}"/>
    <cellStyle name="Итог 4" xfId="259" xr:uid="{00000000-0005-0000-0000-0000D6000000}"/>
    <cellStyle name="Итог 5" xfId="260" xr:uid="{00000000-0005-0000-0000-0000D7000000}"/>
    <cellStyle name="Контрольная ячейка 2" xfId="44" xr:uid="{00000000-0005-0000-0000-0000D8000000}"/>
    <cellStyle name="Контрольная ячейка 2 2" xfId="103" xr:uid="{00000000-0005-0000-0000-0000D9000000}"/>
    <cellStyle name="Контрольная ячейка 3" xfId="261" xr:uid="{00000000-0005-0000-0000-0000DA000000}"/>
    <cellStyle name="Контрольная ячейка 4" xfId="262" xr:uid="{00000000-0005-0000-0000-0000DB000000}"/>
    <cellStyle name="Контрольная ячейка 5" xfId="263" xr:uid="{00000000-0005-0000-0000-0000DC000000}"/>
    <cellStyle name="Название 2" xfId="45" xr:uid="{00000000-0005-0000-0000-0000DD000000}"/>
    <cellStyle name="Название 3" xfId="264" xr:uid="{00000000-0005-0000-0000-0000DE000000}"/>
    <cellStyle name="Название 4" xfId="265" xr:uid="{00000000-0005-0000-0000-0000DF000000}"/>
    <cellStyle name="Название 5" xfId="266" xr:uid="{00000000-0005-0000-0000-0000E0000000}"/>
    <cellStyle name="Нейтральный 2" xfId="46" xr:uid="{00000000-0005-0000-0000-0000E1000000}"/>
    <cellStyle name="Нейтральный 2 2" xfId="104" xr:uid="{00000000-0005-0000-0000-0000E2000000}"/>
    <cellStyle name="Нейтральный 2 3" xfId="267" xr:uid="{00000000-0005-0000-0000-0000E3000000}"/>
    <cellStyle name="Нейтральный 3" xfId="268" xr:uid="{00000000-0005-0000-0000-0000E4000000}"/>
    <cellStyle name="Нейтральный 4" xfId="269" xr:uid="{00000000-0005-0000-0000-0000E5000000}"/>
    <cellStyle name="Нейтральный 5" xfId="270" xr:uid="{00000000-0005-0000-0000-0000E6000000}"/>
    <cellStyle name="Обычный" xfId="0" builtinId="0"/>
    <cellStyle name="Обычный 10" xfId="271" xr:uid="{00000000-0005-0000-0000-0000E8000000}"/>
    <cellStyle name="Обычный 11" xfId="272" xr:uid="{00000000-0005-0000-0000-0000E9000000}"/>
    <cellStyle name="Обычный 19" xfId="273" xr:uid="{00000000-0005-0000-0000-0000EA000000}"/>
    <cellStyle name="Обычный 2" xfId="2" xr:uid="{00000000-0005-0000-0000-0000EB000000}"/>
    <cellStyle name="Обычный 2 2" xfId="5" xr:uid="{00000000-0005-0000-0000-0000EC000000}"/>
    <cellStyle name="Обычный 2 2 2" xfId="274" xr:uid="{00000000-0005-0000-0000-0000ED000000}"/>
    <cellStyle name="Обычный 2 2 3" xfId="275" xr:uid="{00000000-0005-0000-0000-0000EE000000}"/>
    <cellStyle name="Обычный 2 3" xfId="69" xr:uid="{00000000-0005-0000-0000-0000EF000000}"/>
    <cellStyle name="Обычный 2 3 2" xfId="277" xr:uid="{00000000-0005-0000-0000-0000F0000000}"/>
    <cellStyle name="Обычный 2 3 3" xfId="278" xr:uid="{00000000-0005-0000-0000-0000F1000000}"/>
    <cellStyle name="Обычный 2 3 4" xfId="276" xr:uid="{00000000-0005-0000-0000-0000F2000000}"/>
    <cellStyle name="Обычный 2 4" xfId="123" xr:uid="{00000000-0005-0000-0000-0000F3000000}"/>
    <cellStyle name="Обычный 2 4 2" xfId="280" xr:uid="{00000000-0005-0000-0000-0000F4000000}"/>
    <cellStyle name="Обычный 2 4 3" xfId="279" xr:uid="{00000000-0005-0000-0000-0000F5000000}"/>
    <cellStyle name="Обычный 2 5" xfId="281" xr:uid="{00000000-0005-0000-0000-0000F6000000}"/>
    <cellStyle name="Обычный 2 6" xfId="282" xr:uid="{00000000-0005-0000-0000-0000F7000000}"/>
    <cellStyle name="Обычный 23" xfId="283" xr:uid="{00000000-0005-0000-0000-0000F8000000}"/>
    <cellStyle name="Обычный 23 2" xfId="284" xr:uid="{00000000-0005-0000-0000-0000F9000000}"/>
    <cellStyle name="Обычный 24" xfId="285" xr:uid="{00000000-0005-0000-0000-0000FA000000}"/>
    <cellStyle name="Обычный 24 2" xfId="286" xr:uid="{00000000-0005-0000-0000-0000FB000000}"/>
    <cellStyle name="Обычный 25" xfId="287" xr:uid="{00000000-0005-0000-0000-0000FC000000}"/>
    <cellStyle name="Обычный 25 2" xfId="288" xr:uid="{00000000-0005-0000-0000-0000FD000000}"/>
    <cellStyle name="Обычный 26" xfId="289" xr:uid="{00000000-0005-0000-0000-0000FE000000}"/>
    <cellStyle name="Обычный 26 2" xfId="290" xr:uid="{00000000-0005-0000-0000-0000FF000000}"/>
    <cellStyle name="Обычный 26 3" xfId="291" xr:uid="{00000000-0005-0000-0000-000000010000}"/>
    <cellStyle name="Обычный 27" xfId="127" xr:uid="{00000000-0005-0000-0000-000001010000}"/>
    <cellStyle name="Обычный 28" xfId="292" xr:uid="{00000000-0005-0000-0000-000002010000}"/>
    <cellStyle name="Обычный 28 2" xfId="293" xr:uid="{00000000-0005-0000-0000-000003010000}"/>
    <cellStyle name="Обычный 3" xfId="4" xr:uid="{00000000-0005-0000-0000-000004010000}"/>
    <cellStyle name="Обычный 3 2" xfId="105" xr:uid="{00000000-0005-0000-0000-000005010000}"/>
    <cellStyle name="Обычный 3 2 2" xfId="124" xr:uid="{00000000-0005-0000-0000-000006010000}"/>
    <cellStyle name="Обычный 3 2 3" xfId="296" xr:uid="{00000000-0005-0000-0000-000007010000}"/>
    <cellStyle name="Обычный 3 2 4" xfId="297" xr:uid="{00000000-0005-0000-0000-000008010000}"/>
    <cellStyle name="Обычный 3 2 5" xfId="295" xr:uid="{00000000-0005-0000-0000-000009010000}"/>
    <cellStyle name="Обычный 3 3" xfId="71" xr:uid="{00000000-0005-0000-0000-00000A010000}"/>
    <cellStyle name="Обычный 3 3 2" xfId="298" xr:uid="{00000000-0005-0000-0000-00000B010000}"/>
    <cellStyle name="Обычный 3 3 3" xfId="299" xr:uid="{00000000-0005-0000-0000-00000C010000}"/>
    <cellStyle name="Обычный 3 4" xfId="126" xr:uid="{00000000-0005-0000-0000-00000D010000}"/>
    <cellStyle name="Обычный 3 5" xfId="300" xr:uid="{00000000-0005-0000-0000-00000E010000}"/>
    <cellStyle name="Обычный 3 6" xfId="294" xr:uid="{00000000-0005-0000-0000-00000F010000}"/>
    <cellStyle name="Обычный 4" xfId="47" xr:uid="{00000000-0005-0000-0000-000010010000}"/>
    <cellStyle name="Обычный 4 2" xfId="106" xr:uid="{00000000-0005-0000-0000-000011010000}"/>
    <cellStyle name="Обычный 4 2 2" xfId="302" xr:uid="{00000000-0005-0000-0000-000012010000}"/>
    <cellStyle name="Обычный 4 2 3" xfId="301" xr:uid="{00000000-0005-0000-0000-000013010000}"/>
    <cellStyle name="Обычный 4 3" xfId="303" xr:uid="{00000000-0005-0000-0000-000014010000}"/>
    <cellStyle name="Обычный 5" xfId="56" xr:uid="{00000000-0005-0000-0000-000015010000}"/>
    <cellStyle name="Обычный 5 2" xfId="304" xr:uid="{00000000-0005-0000-0000-000016010000}"/>
    <cellStyle name="Обычный 5 3" xfId="305" xr:uid="{00000000-0005-0000-0000-000017010000}"/>
    <cellStyle name="Обычный 5 4" xfId="306" xr:uid="{00000000-0005-0000-0000-000018010000}"/>
    <cellStyle name="Обычный 5 5" xfId="307" xr:uid="{00000000-0005-0000-0000-000019010000}"/>
    <cellStyle name="Обычный 6" xfId="67" xr:uid="{00000000-0005-0000-0000-00001A010000}"/>
    <cellStyle name="Обычный 6 2" xfId="107" xr:uid="{00000000-0005-0000-0000-00001B010000}"/>
    <cellStyle name="Обычный 6 2 2" xfId="310" xr:uid="{00000000-0005-0000-0000-00001C010000}"/>
    <cellStyle name="Обычный 6 2 2 2" xfId="311" xr:uid="{00000000-0005-0000-0000-00001D010000}"/>
    <cellStyle name="Обычный 6 2 3" xfId="312" xr:uid="{00000000-0005-0000-0000-00001E010000}"/>
    <cellStyle name="Обычный 6 2 4" xfId="309" xr:uid="{00000000-0005-0000-0000-00001F010000}"/>
    <cellStyle name="Обычный 6 3" xfId="313" xr:uid="{00000000-0005-0000-0000-000020010000}"/>
    <cellStyle name="Обычный 6 4" xfId="314" xr:uid="{00000000-0005-0000-0000-000021010000}"/>
    <cellStyle name="Обычный 6 5" xfId="308" xr:uid="{00000000-0005-0000-0000-000022010000}"/>
    <cellStyle name="Обычный 7" xfId="108" xr:uid="{00000000-0005-0000-0000-000023010000}"/>
    <cellStyle name="Обычный 7 2" xfId="117" xr:uid="{00000000-0005-0000-0000-000024010000}"/>
    <cellStyle name="Обычный 7 3" xfId="315" xr:uid="{00000000-0005-0000-0000-000025010000}"/>
    <cellStyle name="Обычный 8" xfId="120" xr:uid="{00000000-0005-0000-0000-000026010000}"/>
    <cellStyle name="Обычный 8 2" xfId="317" xr:uid="{00000000-0005-0000-0000-000027010000}"/>
    <cellStyle name="Обычный 8 3" xfId="316" xr:uid="{00000000-0005-0000-0000-000028010000}"/>
    <cellStyle name="Обычный 9" xfId="119" xr:uid="{00000000-0005-0000-0000-000029010000}"/>
    <cellStyle name="Обычный 9 2" xfId="122" xr:uid="{00000000-0005-0000-0000-00002A010000}"/>
    <cellStyle name="Обычный_Lessar_fancoil_27.06.08" xfId="358" xr:uid="{00000000-0005-0000-0000-00002B010000}"/>
    <cellStyle name="Плохой 2" xfId="48" xr:uid="{00000000-0005-0000-0000-00002C010000}"/>
    <cellStyle name="Плохой 2 2" xfId="109" xr:uid="{00000000-0005-0000-0000-00002D010000}"/>
    <cellStyle name="Плохой 3" xfId="318" xr:uid="{00000000-0005-0000-0000-00002E010000}"/>
    <cellStyle name="Плохой 4" xfId="319" xr:uid="{00000000-0005-0000-0000-00002F010000}"/>
    <cellStyle name="Плохой 5" xfId="320" xr:uid="{00000000-0005-0000-0000-000030010000}"/>
    <cellStyle name="Пояснение 2" xfId="49" xr:uid="{00000000-0005-0000-0000-000031010000}"/>
    <cellStyle name="Пояснение 3" xfId="321" xr:uid="{00000000-0005-0000-0000-000032010000}"/>
    <cellStyle name="Пояснение 4" xfId="322" xr:uid="{00000000-0005-0000-0000-000033010000}"/>
    <cellStyle name="Пояснение 5" xfId="323" xr:uid="{00000000-0005-0000-0000-000034010000}"/>
    <cellStyle name="Примечание 2" xfId="50" xr:uid="{00000000-0005-0000-0000-000035010000}"/>
    <cellStyle name="Примечание 2 2" xfId="110" xr:uid="{00000000-0005-0000-0000-000036010000}"/>
    <cellStyle name="Примечание 3" xfId="324" xr:uid="{00000000-0005-0000-0000-000037010000}"/>
    <cellStyle name="Примечание 4" xfId="325" xr:uid="{00000000-0005-0000-0000-000038010000}"/>
    <cellStyle name="Примечание 5" xfId="326" xr:uid="{00000000-0005-0000-0000-000039010000}"/>
    <cellStyle name="Процентный 2" xfId="66" xr:uid="{00000000-0005-0000-0000-00003A010000}"/>
    <cellStyle name="Процентный 2 2" xfId="125" xr:uid="{00000000-0005-0000-0000-00003B010000}"/>
    <cellStyle name="Процентный 2 2 2" xfId="329" xr:uid="{00000000-0005-0000-0000-00003C010000}"/>
    <cellStyle name="Процентный 2 2 3" xfId="328" xr:uid="{00000000-0005-0000-0000-00003D010000}"/>
    <cellStyle name="Процентный 2 3" xfId="330" xr:uid="{00000000-0005-0000-0000-00003E010000}"/>
    <cellStyle name="Процентный 2 3 2" xfId="331" xr:uid="{00000000-0005-0000-0000-00003F010000}"/>
    <cellStyle name="Процентный 2 4" xfId="332" xr:uid="{00000000-0005-0000-0000-000040010000}"/>
    <cellStyle name="Процентный 3" xfId="118" xr:uid="{00000000-0005-0000-0000-000041010000}"/>
    <cellStyle name="Процентный 3 2" xfId="121" xr:uid="{00000000-0005-0000-0000-000042010000}"/>
    <cellStyle name="Процентный 3 3" xfId="334" xr:uid="{00000000-0005-0000-0000-000043010000}"/>
    <cellStyle name="Процентный 3 4" xfId="333" xr:uid="{00000000-0005-0000-0000-000044010000}"/>
    <cellStyle name="Процентный 4" xfId="335" xr:uid="{00000000-0005-0000-0000-000045010000}"/>
    <cellStyle name="Процентный 4 2" xfId="336" xr:uid="{00000000-0005-0000-0000-000046010000}"/>
    <cellStyle name="Процентный 5" xfId="337" xr:uid="{00000000-0005-0000-0000-000047010000}"/>
    <cellStyle name="Процентный 6" xfId="338" xr:uid="{00000000-0005-0000-0000-000048010000}"/>
    <cellStyle name="Процентный 7" xfId="339" xr:uid="{00000000-0005-0000-0000-000049010000}"/>
    <cellStyle name="Процентный 8" xfId="327" xr:uid="{00000000-0005-0000-0000-00004A010000}"/>
    <cellStyle name="Связанная ячейка 2" xfId="51" xr:uid="{00000000-0005-0000-0000-00004B010000}"/>
    <cellStyle name="Связанная ячейка 3" xfId="340" xr:uid="{00000000-0005-0000-0000-00004C010000}"/>
    <cellStyle name="Связанная ячейка 4" xfId="341" xr:uid="{00000000-0005-0000-0000-00004D010000}"/>
    <cellStyle name="Связанная ячейка 5" xfId="342" xr:uid="{00000000-0005-0000-0000-00004E010000}"/>
    <cellStyle name="Стиль 1" xfId="6" xr:uid="{00000000-0005-0000-0000-00004F010000}"/>
    <cellStyle name="Стиль 1 2" xfId="343" xr:uid="{00000000-0005-0000-0000-000050010000}"/>
    <cellStyle name="Текст предупреждения 2" xfId="52" xr:uid="{00000000-0005-0000-0000-000051010000}"/>
    <cellStyle name="Текст предупреждения 3" xfId="344" xr:uid="{00000000-0005-0000-0000-000052010000}"/>
    <cellStyle name="Текст предупреждения 4" xfId="345" xr:uid="{00000000-0005-0000-0000-000053010000}"/>
    <cellStyle name="Текст предупреждения 5" xfId="346" xr:uid="{00000000-0005-0000-0000-000054010000}"/>
    <cellStyle name="Финансовый 2" xfId="53" xr:uid="{00000000-0005-0000-0000-000055010000}"/>
    <cellStyle name="Финансовый 2 2" xfId="111" xr:uid="{00000000-0005-0000-0000-000056010000}"/>
    <cellStyle name="Финансовый 2 2 2" xfId="349" xr:uid="{00000000-0005-0000-0000-000057010000}"/>
    <cellStyle name="Финансовый 2 2 3" xfId="348" xr:uid="{00000000-0005-0000-0000-000058010000}"/>
    <cellStyle name="Финансовый 2 3" xfId="112" xr:uid="{00000000-0005-0000-0000-000059010000}"/>
    <cellStyle name="Финансовый 3" xfId="113" xr:uid="{00000000-0005-0000-0000-00005A010000}"/>
    <cellStyle name="Финансовый 3 2" xfId="114" xr:uid="{00000000-0005-0000-0000-00005B010000}"/>
    <cellStyle name="Финансовый 4" xfId="115" xr:uid="{00000000-0005-0000-0000-00005C010000}"/>
    <cellStyle name="Финансовый 5" xfId="350" xr:uid="{00000000-0005-0000-0000-00005D010000}"/>
    <cellStyle name="Финансовый 6" xfId="347" xr:uid="{00000000-0005-0000-0000-00005E010000}"/>
    <cellStyle name="Хороший 2" xfId="54" xr:uid="{00000000-0005-0000-0000-00005F010000}"/>
    <cellStyle name="Хороший 2 2" xfId="116" xr:uid="{00000000-0005-0000-0000-000060010000}"/>
    <cellStyle name="Хороший 3" xfId="351" xr:uid="{00000000-0005-0000-0000-000061010000}"/>
    <cellStyle name="Хороший 4" xfId="352" xr:uid="{00000000-0005-0000-0000-000062010000}"/>
    <cellStyle name="Хороший 5" xfId="353" xr:uid="{00000000-0005-0000-0000-000063010000}"/>
    <cellStyle name="常规 26 3" xfId="354" xr:uid="{00000000-0005-0000-0000-000064010000}"/>
    <cellStyle name="常规 28" xfId="355" xr:uid="{00000000-0005-0000-0000-000065010000}"/>
    <cellStyle name="常规 29 2" xfId="356" xr:uid="{00000000-0005-0000-0000-000066010000}"/>
  </cellStyles>
  <dxfs count="4"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22"/>
        <color theme="1"/>
        <name val="Calibri"/>
        <scheme val="minor"/>
      </font>
      <alignment horizontal="general" vertical="center" textRotation="0" wrapText="0" indent="0" justifyLastLine="0" shrinkToFit="0" readingOrder="0"/>
    </dxf>
  </dxfs>
  <tableStyles count="0" defaultTableStyle="TableStyleMedium9" defaultPivotStyle="PivotStyleLight16"/>
  <colors>
    <mruColors>
      <color rgb="FF0060C0"/>
      <color rgb="FF9CD45E"/>
      <color rgb="FF3399FF"/>
      <color rgb="FFFF4F4F"/>
      <color rgb="FFA7E8FF"/>
      <color rgb="FFC9E7A7"/>
      <color rgb="FFA6D86E"/>
      <color rgb="FFFFFFCC"/>
      <color rgb="FFE5F8FF"/>
      <color rgb="FFD1F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99.png"/><Relationship Id="rId18" Type="http://schemas.openxmlformats.org/officeDocument/2006/relationships/image" Target="../media/image104.png"/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12" Type="http://schemas.openxmlformats.org/officeDocument/2006/relationships/image" Target="../media/image98.emf"/><Relationship Id="rId17" Type="http://schemas.openxmlformats.org/officeDocument/2006/relationships/image" Target="../media/image103.png"/><Relationship Id="rId2" Type="http://schemas.openxmlformats.org/officeDocument/2006/relationships/image" Target="../media/image89.png"/><Relationship Id="rId16" Type="http://schemas.openxmlformats.org/officeDocument/2006/relationships/image" Target="../media/image102.pn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microsoft.com/office/2007/relationships/hdphoto" Target="../media/hdphoto1.wdp"/><Relationship Id="rId5" Type="http://schemas.openxmlformats.org/officeDocument/2006/relationships/image" Target="../media/image92.png"/><Relationship Id="rId15" Type="http://schemas.openxmlformats.org/officeDocument/2006/relationships/image" Target="../media/image101.png"/><Relationship Id="rId10" Type="http://schemas.openxmlformats.org/officeDocument/2006/relationships/image" Target="../media/image97.png"/><Relationship Id="rId19" Type="http://schemas.openxmlformats.org/officeDocument/2006/relationships/image" Target="../media/image1.png"/><Relationship Id="rId4" Type="http://schemas.openxmlformats.org/officeDocument/2006/relationships/image" Target="../media/image91.png"/><Relationship Id="rId9" Type="http://schemas.openxmlformats.org/officeDocument/2006/relationships/image" Target="../media/image96.png"/><Relationship Id="rId14" Type="http://schemas.openxmlformats.org/officeDocument/2006/relationships/image" Target="../media/image10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13" Type="http://schemas.openxmlformats.org/officeDocument/2006/relationships/image" Target="../media/image117.png"/><Relationship Id="rId3" Type="http://schemas.openxmlformats.org/officeDocument/2006/relationships/image" Target="../media/image107.png"/><Relationship Id="rId7" Type="http://schemas.openxmlformats.org/officeDocument/2006/relationships/image" Target="../media/image111.png"/><Relationship Id="rId12" Type="http://schemas.openxmlformats.org/officeDocument/2006/relationships/image" Target="../media/image116.png"/><Relationship Id="rId2" Type="http://schemas.openxmlformats.org/officeDocument/2006/relationships/image" Target="../media/image106.png"/><Relationship Id="rId1" Type="http://schemas.openxmlformats.org/officeDocument/2006/relationships/image" Target="../media/image105.png"/><Relationship Id="rId6" Type="http://schemas.openxmlformats.org/officeDocument/2006/relationships/image" Target="../media/image110.png"/><Relationship Id="rId11" Type="http://schemas.openxmlformats.org/officeDocument/2006/relationships/image" Target="../media/image115.png"/><Relationship Id="rId5" Type="http://schemas.openxmlformats.org/officeDocument/2006/relationships/image" Target="../media/image10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Relationship Id="rId1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pn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.png"/><Relationship Id="rId5" Type="http://schemas.openxmlformats.org/officeDocument/2006/relationships/image" Target="../media/image122.png"/><Relationship Id="rId4" Type="http://schemas.openxmlformats.org/officeDocument/2006/relationships/image" Target="../media/image12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png"/><Relationship Id="rId2" Type="http://schemas.openxmlformats.org/officeDocument/2006/relationships/image" Target="../media/image124.png"/><Relationship Id="rId1" Type="http://schemas.openxmlformats.org/officeDocument/2006/relationships/image" Target="../media/image123.png"/><Relationship Id="rId5" Type="http://schemas.openxmlformats.org/officeDocument/2006/relationships/image" Target="../media/image1.png"/><Relationship Id="rId4" Type="http://schemas.openxmlformats.org/officeDocument/2006/relationships/image" Target="../media/image126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png"/><Relationship Id="rId18" Type="http://schemas.openxmlformats.org/officeDocument/2006/relationships/image" Target="../media/image143.png"/><Relationship Id="rId3" Type="http://schemas.openxmlformats.org/officeDocument/2006/relationships/image" Target="../media/image128.png"/><Relationship Id="rId21" Type="http://schemas.openxmlformats.org/officeDocument/2006/relationships/image" Target="../media/image146.jpe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17" Type="http://schemas.openxmlformats.org/officeDocument/2006/relationships/image" Target="../media/image142.png"/><Relationship Id="rId2" Type="http://schemas.openxmlformats.org/officeDocument/2006/relationships/image" Target="../media/image127.png"/><Relationship Id="rId16" Type="http://schemas.openxmlformats.org/officeDocument/2006/relationships/image" Target="../media/image141.png"/><Relationship Id="rId20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131.png"/><Relationship Id="rId11" Type="http://schemas.openxmlformats.org/officeDocument/2006/relationships/image" Target="../media/image136.png"/><Relationship Id="rId5" Type="http://schemas.openxmlformats.org/officeDocument/2006/relationships/image" Target="../media/image130.png"/><Relationship Id="rId15" Type="http://schemas.openxmlformats.org/officeDocument/2006/relationships/image" Target="../media/image140.png"/><Relationship Id="rId23" Type="http://schemas.openxmlformats.org/officeDocument/2006/relationships/image" Target="../media/image148.png"/><Relationship Id="rId10" Type="http://schemas.openxmlformats.org/officeDocument/2006/relationships/image" Target="../media/image135.png"/><Relationship Id="rId19" Type="http://schemas.openxmlformats.org/officeDocument/2006/relationships/image" Target="../media/image144.png"/><Relationship Id="rId4" Type="http://schemas.openxmlformats.org/officeDocument/2006/relationships/image" Target="../media/image129.png"/><Relationship Id="rId9" Type="http://schemas.openxmlformats.org/officeDocument/2006/relationships/image" Target="../media/image134.png"/><Relationship Id="rId14" Type="http://schemas.openxmlformats.org/officeDocument/2006/relationships/image" Target="../media/image139.png"/><Relationship Id="rId22" Type="http://schemas.openxmlformats.org/officeDocument/2006/relationships/image" Target="../media/image14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png"/><Relationship Id="rId2" Type="http://schemas.openxmlformats.org/officeDocument/2006/relationships/image" Target="../media/image150.png"/><Relationship Id="rId1" Type="http://schemas.openxmlformats.org/officeDocument/2006/relationships/image" Target="../media/image149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1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9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1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26" Type="http://schemas.openxmlformats.org/officeDocument/2006/relationships/image" Target="../media/image64.png"/><Relationship Id="rId3" Type="http://schemas.openxmlformats.org/officeDocument/2006/relationships/image" Target="../media/image41.png"/><Relationship Id="rId21" Type="http://schemas.openxmlformats.org/officeDocument/2006/relationships/image" Target="../media/image59.png"/><Relationship Id="rId7" Type="http://schemas.openxmlformats.org/officeDocument/2006/relationships/image" Target="../media/image45.emf"/><Relationship Id="rId12" Type="http://schemas.openxmlformats.org/officeDocument/2006/relationships/image" Target="../media/image50.jpeg"/><Relationship Id="rId17" Type="http://schemas.openxmlformats.org/officeDocument/2006/relationships/image" Target="../media/image55.png"/><Relationship Id="rId25" Type="http://schemas.openxmlformats.org/officeDocument/2006/relationships/image" Target="../media/image63.png"/><Relationship Id="rId2" Type="http://schemas.openxmlformats.org/officeDocument/2006/relationships/image" Target="../media/image40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1.png"/><Relationship Id="rId1" Type="http://schemas.openxmlformats.org/officeDocument/2006/relationships/image" Target="../media/image39.jpeg"/><Relationship Id="rId6" Type="http://schemas.openxmlformats.org/officeDocument/2006/relationships/image" Target="../media/image44.emf"/><Relationship Id="rId11" Type="http://schemas.openxmlformats.org/officeDocument/2006/relationships/image" Target="../media/image49.png"/><Relationship Id="rId24" Type="http://schemas.openxmlformats.org/officeDocument/2006/relationships/image" Target="../media/image62.jpeg"/><Relationship Id="rId5" Type="http://schemas.openxmlformats.org/officeDocument/2006/relationships/image" Target="../media/image43.emf"/><Relationship Id="rId15" Type="http://schemas.openxmlformats.org/officeDocument/2006/relationships/image" Target="../media/image53.emf"/><Relationship Id="rId23" Type="http://schemas.openxmlformats.org/officeDocument/2006/relationships/image" Target="../media/image61.png"/><Relationship Id="rId28" Type="http://schemas.openxmlformats.org/officeDocument/2006/relationships/image" Target="../media/image66.pn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emf"/><Relationship Id="rId22" Type="http://schemas.openxmlformats.org/officeDocument/2006/relationships/image" Target="../media/image60.png"/><Relationship Id="rId27" Type="http://schemas.openxmlformats.org/officeDocument/2006/relationships/image" Target="../media/image6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78.pn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2" Type="http://schemas.openxmlformats.org/officeDocument/2006/relationships/image" Target="../media/image67.jpeg"/><Relationship Id="rId1" Type="http://schemas.openxmlformats.org/officeDocument/2006/relationships/image" Target="../media/image1.png"/><Relationship Id="rId6" Type="http://schemas.openxmlformats.org/officeDocument/2006/relationships/image" Target="../media/image71.jpeg"/><Relationship Id="rId11" Type="http://schemas.openxmlformats.org/officeDocument/2006/relationships/image" Target="../media/image76.jpeg"/><Relationship Id="rId5" Type="http://schemas.openxmlformats.org/officeDocument/2006/relationships/image" Target="../media/image70.png"/><Relationship Id="rId10" Type="http://schemas.openxmlformats.org/officeDocument/2006/relationships/image" Target="../media/image75.png"/><Relationship Id="rId4" Type="http://schemas.openxmlformats.org/officeDocument/2006/relationships/image" Target="../media/image69.jpeg"/><Relationship Id="rId9" Type="http://schemas.openxmlformats.org/officeDocument/2006/relationships/image" Target="../media/image7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1.png"/><Relationship Id="rId7" Type="http://schemas.openxmlformats.org/officeDocument/2006/relationships/image" Target="../media/image85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5" Type="http://schemas.openxmlformats.org/officeDocument/2006/relationships/image" Target="../media/image83.png"/><Relationship Id="rId4" Type="http://schemas.openxmlformats.org/officeDocument/2006/relationships/image" Target="../media/image8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269023</xdr:rowOff>
    </xdr:from>
    <xdr:to>
      <xdr:col>2</xdr:col>
      <xdr:colOff>257175</xdr:colOff>
      <xdr:row>2</xdr:row>
      <xdr:rowOff>470209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241572F-1724-41CF-83A0-FE362D75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9023"/>
          <a:ext cx="7277100" cy="1153686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0</xdr:row>
      <xdr:rowOff>0</xdr:rowOff>
    </xdr:from>
    <xdr:to>
      <xdr:col>2</xdr:col>
      <xdr:colOff>1371600</xdr:colOff>
      <xdr:row>0</xdr:row>
      <xdr:rowOff>443877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6675" y="0"/>
          <a:ext cx="8486775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2020 - ВЕНТИЛЯЦИОННОЕ ОБОРУДОВАНИЕ</a:t>
          </a:r>
          <a:endParaRPr lang="ru-RU" sz="20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0</xdr:row>
      <xdr:rowOff>42334</xdr:rowOff>
    </xdr:from>
    <xdr:to>
      <xdr:col>10</xdr:col>
      <xdr:colOff>9525</xdr:colOff>
      <xdr:row>0</xdr:row>
      <xdr:rowOff>486211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2952750" y="42334"/>
          <a:ext cx="6810375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295276</xdr:colOff>
      <xdr:row>112</xdr:row>
      <xdr:rowOff>142875</xdr:rowOff>
    </xdr:from>
    <xdr:to>
      <xdr:col>0</xdr:col>
      <xdr:colOff>1021721</xdr:colOff>
      <xdr:row>116</xdr:row>
      <xdr:rowOff>91459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6" y="8181975"/>
          <a:ext cx="726445" cy="748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198020</xdr:rowOff>
    </xdr:from>
    <xdr:to>
      <xdr:col>0</xdr:col>
      <xdr:colOff>1332271</xdr:colOff>
      <xdr:row>156</xdr:row>
      <xdr:rowOff>95251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944970"/>
          <a:ext cx="1332271" cy="89735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23</xdr:row>
      <xdr:rowOff>77152</xdr:rowOff>
    </xdr:from>
    <xdr:to>
      <xdr:col>0</xdr:col>
      <xdr:colOff>1162050</xdr:colOff>
      <xdr:row>27</xdr:row>
      <xdr:rowOff>142875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91652"/>
          <a:ext cx="1028700" cy="86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33</xdr:row>
      <xdr:rowOff>102788</xdr:rowOff>
    </xdr:from>
    <xdr:to>
      <xdr:col>0</xdr:col>
      <xdr:colOff>1228725</xdr:colOff>
      <xdr:row>37</xdr:row>
      <xdr:rowOff>152400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293788"/>
          <a:ext cx="1057275" cy="849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81</xdr:row>
      <xdr:rowOff>142876</xdr:rowOff>
    </xdr:from>
    <xdr:to>
      <xdr:col>0</xdr:col>
      <xdr:colOff>1409701</xdr:colOff>
      <xdr:row>84</xdr:row>
      <xdr:rowOff>170386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6619876"/>
          <a:ext cx="1333500" cy="618060"/>
        </a:xfrm>
        <a:prstGeom prst="rect">
          <a:avLst/>
        </a:prstGeom>
      </xdr:spPr>
    </xdr:pic>
    <xdr:clientData/>
  </xdr:twoCellAnchor>
  <xdr:twoCellAnchor editAs="oneCell">
    <xdr:from>
      <xdr:col>0</xdr:col>
      <xdr:colOff>746155</xdr:colOff>
      <xdr:row>82</xdr:row>
      <xdr:rowOff>143012</xdr:rowOff>
    </xdr:from>
    <xdr:to>
      <xdr:col>0</xdr:col>
      <xdr:colOff>1381659</xdr:colOff>
      <xdr:row>85</xdr:row>
      <xdr:rowOff>171450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55" y="6820037"/>
          <a:ext cx="635504" cy="62851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100</xdr:row>
      <xdr:rowOff>66675</xdr:rowOff>
    </xdr:from>
    <xdr:to>
      <xdr:col>0</xdr:col>
      <xdr:colOff>1436292</xdr:colOff>
      <xdr:row>104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7" t="27168" r="11722" b="22312"/>
        <a:stretch/>
      </xdr:blipFill>
      <xdr:spPr>
        <a:xfrm>
          <a:off x="47625" y="9591675"/>
          <a:ext cx="1388667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1004174</xdr:colOff>
      <xdr:row>102</xdr:row>
      <xdr:rowOff>95250</xdr:rowOff>
    </xdr:from>
    <xdr:to>
      <xdr:col>0</xdr:col>
      <xdr:colOff>1381274</xdr:colOff>
      <xdr:row>104</xdr:row>
      <xdr:rowOff>184676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174" y="10020300"/>
          <a:ext cx="377100" cy="4894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114301</xdr:colOff>
      <xdr:row>60</xdr:row>
      <xdr:rowOff>171450</xdr:rowOff>
    </xdr:from>
    <xdr:to>
      <xdr:col>0</xdr:col>
      <xdr:colOff>1485901</xdr:colOff>
      <xdr:row>64</xdr:row>
      <xdr:rowOff>143561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6448425"/>
          <a:ext cx="1371600" cy="77221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63</xdr:row>
      <xdr:rowOff>164670</xdr:rowOff>
    </xdr:from>
    <xdr:to>
      <xdr:col>0</xdr:col>
      <xdr:colOff>578922</xdr:colOff>
      <xdr:row>66</xdr:row>
      <xdr:rowOff>76841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>
                      <a14:foregroundMark x1="27656" y1="67969" x2="31719" y2="74297"/>
                      <a14:foregroundMark x1="44922" y1="72109" x2="56250" y2="771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7041720"/>
          <a:ext cx="512246" cy="51224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71</xdr:row>
      <xdr:rowOff>104164</xdr:rowOff>
    </xdr:from>
    <xdr:to>
      <xdr:col>0</xdr:col>
      <xdr:colOff>1343025</xdr:colOff>
      <xdr:row>75</xdr:row>
      <xdr:rowOff>123824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867164"/>
          <a:ext cx="1209675" cy="81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122</xdr:row>
      <xdr:rowOff>55145</xdr:rowOff>
    </xdr:from>
    <xdr:ext cx="1332271" cy="897356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9382620"/>
          <a:ext cx="1332271" cy="897356"/>
        </a:xfrm>
        <a:prstGeom prst="rect">
          <a:avLst/>
        </a:prstGeom>
      </xdr:spPr>
    </xdr:pic>
    <xdr:clientData/>
  </xdr:oneCellAnchor>
  <xdr:twoCellAnchor editAs="oneCell">
    <xdr:from>
      <xdr:col>0</xdr:col>
      <xdr:colOff>933452</xdr:colOff>
      <xdr:row>137</xdr:row>
      <xdr:rowOff>190499</xdr:rowOff>
    </xdr:from>
    <xdr:to>
      <xdr:col>0</xdr:col>
      <xdr:colOff>1474122</xdr:colOff>
      <xdr:row>140</xdr:row>
      <xdr:rowOff>171449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52" y="29908499"/>
          <a:ext cx="540670" cy="581025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136</xdr:row>
      <xdr:rowOff>7520</xdr:rowOff>
    </xdr:from>
    <xdr:ext cx="962025" cy="647975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9525495"/>
          <a:ext cx="962025" cy="647975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285751</xdr:colOff>
      <xdr:row>43</xdr:row>
      <xdr:rowOff>0</xdr:rowOff>
    </xdr:from>
    <xdr:to>
      <xdr:col>0</xdr:col>
      <xdr:colOff>1191289</xdr:colOff>
      <xdr:row>48</xdr:row>
      <xdr:rowOff>28575</xdr:rowOff>
    </xdr:to>
    <xdr:pic>
      <xdr:nvPicPr>
        <xdr:cNvPr id="31" name="Рисунок 30" descr="http://royal.ru/images/RC-Brezza-mini-34-pult.pn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6477000"/>
          <a:ext cx="905538" cy="1028700"/>
        </a:xfrm>
        <a:prstGeom prst="rect">
          <a:avLst/>
        </a:prstGeom>
        <a:noFill/>
        <a:effectLst>
          <a:glow rad="25400">
            <a:schemeClr val="tx1">
              <a:alpha val="32000"/>
            </a:schemeClr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52</xdr:row>
      <xdr:rowOff>123825</xdr:rowOff>
    </xdr:from>
    <xdr:to>
      <xdr:col>0</xdr:col>
      <xdr:colOff>1326829</xdr:colOff>
      <xdr:row>56</xdr:row>
      <xdr:rowOff>104775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97" t="14028" r="18828" b="16458"/>
        <a:stretch/>
      </xdr:blipFill>
      <xdr:spPr>
        <a:xfrm>
          <a:off x="390525" y="8696325"/>
          <a:ext cx="936304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383215</xdr:colOff>
      <xdr:row>4</xdr:row>
      <xdr:rowOff>18021</xdr:rowOff>
    </xdr:from>
    <xdr:to>
      <xdr:col>1</xdr:col>
      <xdr:colOff>219075</xdr:colOff>
      <xdr:row>9</xdr:row>
      <xdr:rowOff>9525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15" y="1732521"/>
          <a:ext cx="1350335" cy="991629"/>
        </a:xfrm>
        <a:prstGeom prst="rect">
          <a:avLst/>
        </a:prstGeom>
        <a:effectLst>
          <a:glow rad="50800">
            <a:schemeClr val="tx1">
              <a:lumMod val="65000"/>
              <a:lumOff val="35000"/>
              <a:alpha val="40000"/>
            </a:schemeClr>
          </a:glow>
          <a:outerShdw blurRad="88900" dist="12700" sx="102000" sy="102000" algn="ctr" rotWithShape="0">
            <a:srgbClr val="000000">
              <a:alpha val="30000"/>
            </a:srgbClr>
          </a:outerShdw>
        </a:effectLst>
      </xdr:spPr>
    </xdr:pic>
    <xdr:clientData/>
  </xdr:twoCellAnchor>
  <xdr:twoCellAnchor editAs="oneCell">
    <xdr:from>
      <xdr:col>0</xdr:col>
      <xdr:colOff>85726</xdr:colOff>
      <xdr:row>5</xdr:row>
      <xdr:rowOff>150234</xdr:rowOff>
    </xdr:from>
    <xdr:to>
      <xdr:col>0</xdr:col>
      <xdr:colOff>673780</xdr:colOff>
      <xdr:row>8</xdr:row>
      <xdr:rowOff>124223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064759"/>
          <a:ext cx="588054" cy="574064"/>
        </a:xfrm>
        <a:prstGeom prst="rect">
          <a:avLst/>
        </a:prstGeom>
        <a:effectLst>
          <a:glow rad="50800">
            <a:schemeClr val="tx1">
              <a:lumMod val="65000"/>
              <a:lumOff val="35000"/>
              <a:alpha val="40000"/>
            </a:schemeClr>
          </a:glow>
          <a:outerShdw blurRad="88900" dist="12700" sx="101000" sy="101000" algn="ctr" rotWithShape="0">
            <a:srgbClr val="000000">
              <a:alpha val="30000"/>
            </a:srgbClr>
          </a:outerShdw>
        </a:effectLst>
      </xdr:spPr>
    </xdr:pic>
    <xdr:clientData/>
  </xdr:twoCellAnchor>
  <xdr:twoCellAnchor editAs="oneCell">
    <xdr:from>
      <xdr:col>0</xdr:col>
      <xdr:colOff>509544</xdr:colOff>
      <xdr:row>15</xdr:row>
      <xdr:rowOff>9525</xdr:rowOff>
    </xdr:from>
    <xdr:to>
      <xdr:col>0</xdr:col>
      <xdr:colOff>1493762</xdr:colOff>
      <xdr:row>17</xdr:row>
      <xdr:rowOff>152400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9544" y="4410075"/>
          <a:ext cx="984218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13</xdr:row>
      <xdr:rowOff>101000</xdr:rowOff>
    </xdr:from>
    <xdr:to>
      <xdr:col>0</xdr:col>
      <xdr:colOff>711071</xdr:colOff>
      <xdr:row>15</xdr:row>
      <xdr:rowOff>95250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10773" y="3995502"/>
          <a:ext cx="394300" cy="606296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0</xdr:row>
      <xdr:rowOff>342900</xdr:rowOff>
    </xdr:from>
    <xdr:to>
      <xdr:col>8</xdr:col>
      <xdr:colOff>85725</xdr:colOff>
      <xdr:row>2</xdr:row>
      <xdr:rowOff>486936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DB63E52-88DB-4977-8F3E-D81F6D48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342900"/>
          <a:ext cx="7277100" cy="11536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0</xdr:row>
      <xdr:rowOff>28575</xdr:rowOff>
    </xdr:from>
    <xdr:to>
      <xdr:col>10</xdr:col>
      <xdr:colOff>447675</xdr:colOff>
      <xdr:row>0</xdr:row>
      <xdr:rowOff>472452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2019300" y="28575"/>
          <a:ext cx="8486775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399650</xdr:colOff>
      <xdr:row>253</xdr:row>
      <xdr:rowOff>85725</xdr:rowOff>
    </xdr:from>
    <xdr:to>
      <xdr:col>0</xdr:col>
      <xdr:colOff>1182988</xdr:colOff>
      <xdr:row>257</xdr:row>
      <xdr:rowOff>161925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650" y="59464575"/>
          <a:ext cx="78333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217</xdr:row>
      <xdr:rowOff>3236</xdr:rowOff>
    </xdr:from>
    <xdr:to>
      <xdr:col>0</xdr:col>
      <xdr:colOff>1504551</xdr:colOff>
      <xdr:row>220</xdr:row>
      <xdr:rowOff>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1" y="51666836"/>
          <a:ext cx="1314050" cy="59684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187</xdr:row>
      <xdr:rowOff>57150</xdr:rowOff>
    </xdr:from>
    <xdr:to>
      <xdr:col>0</xdr:col>
      <xdr:colOff>1298955</xdr:colOff>
      <xdr:row>191</xdr:row>
      <xdr:rowOff>171450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5" y="44862750"/>
          <a:ext cx="98463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286</xdr:row>
      <xdr:rowOff>76200</xdr:rowOff>
    </xdr:from>
    <xdr:to>
      <xdr:col>0</xdr:col>
      <xdr:colOff>1419074</xdr:colOff>
      <xdr:row>290</xdr:row>
      <xdr:rowOff>123719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66532125"/>
          <a:ext cx="1209524" cy="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</xdr:row>
      <xdr:rowOff>66675</xdr:rowOff>
    </xdr:from>
    <xdr:to>
      <xdr:col>0</xdr:col>
      <xdr:colOff>1352550</xdr:colOff>
      <xdr:row>8</xdr:row>
      <xdr:rowOff>140154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75" y="1781175"/>
          <a:ext cx="1019175" cy="8735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25</xdr:row>
      <xdr:rowOff>38099</xdr:rowOff>
    </xdr:from>
    <xdr:to>
      <xdr:col>0</xdr:col>
      <xdr:colOff>1304335</xdr:colOff>
      <xdr:row>29</xdr:row>
      <xdr:rowOff>190372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551" y="6991349"/>
          <a:ext cx="1094784" cy="95237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56</xdr:row>
      <xdr:rowOff>31253</xdr:rowOff>
    </xdr:from>
    <xdr:to>
      <xdr:col>0</xdr:col>
      <xdr:colOff>1470677</xdr:colOff>
      <xdr:row>60</xdr:row>
      <xdr:rowOff>180975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13899653"/>
          <a:ext cx="1242076" cy="94982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91</xdr:row>
      <xdr:rowOff>31253</xdr:rowOff>
    </xdr:from>
    <xdr:to>
      <xdr:col>0</xdr:col>
      <xdr:colOff>1461152</xdr:colOff>
      <xdr:row>95</xdr:row>
      <xdr:rowOff>180975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076" y="21605378"/>
          <a:ext cx="1242076" cy="94982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109</xdr:row>
      <xdr:rowOff>38101</xdr:rowOff>
    </xdr:from>
    <xdr:to>
      <xdr:col>0</xdr:col>
      <xdr:colOff>1228724</xdr:colOff>
      <xdr:row>113</xdr:row>
      <xdr:rowOff>184499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0525" y="25546051"/>
          <a:ext cx="838199" cy="94649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149</xdr:row>
      <xdr:rowOff>28575</xdr:rowOff>
    </xdr:from>
    <xdr:to>
      <xdr:col>0</xdr:col>
      <xdr:colOff>1130765</xdr:colOff>
      <xdr:row>153</xdr:row>
      <xdr:rowOff>190500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201" y="34871025"/>
          <a:ext cx="673564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128</xdr:row>
      <xdr:rowOff>80174</xdr:rowOff>
    </xdr:from>
    <xdr:to>
      <xdr:col>0</xdr:col>
      <xdr:colOff>1495425</xdr:colOff>
      <xdr:row>132</xdr:row>
      <xdr:rowOff>137276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6" y="30150599"/>
          <a:ext cx="1276349" cy="85720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305</xdr:row>
      <xdr:rowOff>52616</xdr:rowOff>
    </xdr:from>
    <xdr:to>
      <xdr:col>0</xdr:col>
      <xdr:colOff>1133475</xdr:colOff>
      <xdr:row>309</xdr:row>
      <xdr:rowOff>153557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1" y="70651916"/>
          <a:ext cx="828674" cy="9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308022</xdr:colOff>
      <xdr:row>344</xdr:row>
      <xdr:rowOff>38100</xdr:rowOff>
    </xdr:from>
    <xdr:to>
      <xdr:col>0</xdr:col>
      <xdr:colOff>1350096</xdr:colOff>
      <xdr:row>348</xdr:row>
      <xdr:rowOff>180976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8022" y="78762225"/>
          <a:ext cx="1042074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203796</xdr:colOff>
      <xdr:row>170</xdr:row>
      <xdr:rowOff>190500</xdr:rowOff>
    </xdr:from>
    <xdr:to>
      <xdr:col>0</xdr:col>
      <xdr:colOff>1466850</xdr:colOff>
      <xdr:row>174</xdr:row>
      <xdr:rowOff>49515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3796" y="39576375"/>
          <a:ext cx="1263054" cy="62101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0</xdr:row>
      <xdr:rowOff>361950</xdr:rowOff>
    </xdr:from>
    <xdr:to>
      <xdr:col>7</xdr:col>
      <xdr:colOff>381000</xdr:colOff>
      <xdr:row>3</xdr:row>
      <xdr:rowOff>1161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6BA8825-4A1A-41A5-A746-FB8C28B2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61950"/>
          <a:ext cx="7277100" cy="1153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613833</xdr:colOff>
      <xdr:row>0</xdr:row>
      <xdr:rowOff>38100</xdr:rowOff>
    </xdr:from>
    <xdr:to>
      <xdr:col>12</xdr:col>
      <xdr:colOff>9525</xdr:colOff>
      <xdr:row>0</xdr:row>
      <xdr:rowOff>481977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4804833" y="38100"/>
          <a:ext cx="6729942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85725</xdr:colOff>
      <xdr:row>4</xdr:row>
      <xdr:rowOff>152400</xdr:rowOff>
    </xdr:from>
    <xdr:to>
      <xdr:col>0</xdr:col>
      <xdr:colOff>1304925</xdr:colOff>
      <xdr:row>8</xdr:row>
      <xdr:rowOff>142875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66900"/>
          <a:ext cx="12192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33</xdr:row>
      <xdr:rowOff>121197</xdr:rowOff>
    </xdr:from>
    <xdr:to>
      <xdr:col>0</xdr:col>
      <xdr:colOff>1400176</xdr:colOff>
      <xdr:row>37</xdr:row>
      <xdr:rowOff>123825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8846097"/>
          <a:ext cx="1238250" cy="80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52</xdr:row>
      <xdr:rowOff>38100</xdr:rowOff>
    </xdr:from>
    <xdr:to>
      <xdr:col>0</xdr:col>
      <xdr:colOff>1504950</xdr:colOff>
      <xdr:row>56</xdr:row>
      <xdr:rowOff>133350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973050"/>
          <a:ext cx="138112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71</xdr:row>
      <xdr:rowOff>116102</xdr:rowOff>
    </xdr:from>
    <xdr:to>
      <xdr:col>0</xdr:col>
      <xdr:colOff>1285875</xdr:colOff>
      <xdr:row>75</xdr:row>
      <xdr:rowOff>133350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422902"/>
          <a:ext cx="1209675" cy="817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91</xdr:row>
      <xdr:rowOff>38100</xdr:rowOff>
    </xdr:from>
    <xdr:to>
      <xdr:col>0</xdr:col>
      <xdr:colOff>981075</xdr:colOff>
      <xdr:row>95</xdr:row>
      <xdr:rowOff>190500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926300"/>
          <a:ext cx="8572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109</xdr:row>
      <xdr:rowOff>28575</xdr:rowOff>
    </xdr:from>
    <xdr:to>
      <xdr:col>0</xdr:col>
      <xdr:colOff>1028700</xdr:colOff>
      <xdr:row>113</xdr:row>
      <xdr:rowOff>180975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3917275"/>
          <a:ext cx="7905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361950</xdr:rowOff>
    </xdr:from>
    <xdr:to>
      <xdr:col>7</xdr:col>
      <xdr:colOff>219075</xdr:colOff>
      <xdr:row>3</xdr:row>
      <xdr:rowOff>1161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22AE896-13A4-41B5-B3E8-811D389F1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61950"/>
          <a:ext cx="7277100" cy="11536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613833</xdr:colOff>
      <xdr:row>0</xdr:row>
      <xdr:rowOff>38100</xdr:rowOff>
    </xdr:from>
    <xdr:to>
      <xdr:col>12</xdr:col>
      <xdr:colOff>9525</xdr:colOff>
      <xdr:row>0</xdr:row>
      <xdr:rowOff>481977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4804833" y="38100"/>
          <a:ext cx="7025217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21167</xdr:colOff>
      <xdr:row>4</xdr:row>
      <xdr:rowOff>148167</xdr:rowOff>
    </xdr:from>
    <xdr:to>
      <xdr:col>0</xdr:col>
      <xdr:colOff>1592792</xdr:colOff>
      <xdr:row>8</xdr:row>
      <xdr:rowOff>118533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1873250"/>
          <a:ext cx="1571625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402167</xdr:colOff>
      <xdr:row>14</xdr:row>
      <xdr:rowOff>111243</xdr:rowOff>
    </xdr:from>
    <xdr:to>
      <xdr:col>0</xdr:col>
      <xdr:colOff>889000</xdr:colOff>
      <xdr:row>18</xdr:row>
      <xdr:rowOff>129116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67" y="3995326"/>
          <a:ext cx="486833" cy="82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105834</xdr:colOff>
      <xdr:row>46</xdr:row>
      <xdr:rowOff>63425</xdr:rowOff>
    </xdr:from>
    <xdr:to>
      <xdr:col>0</xdr:col>
      <xdr:colOff>1524001</xdr:colOff>
      <xdr:row>50</xdr:row>
      <xdr:rowOff>138642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4" y="9800092"/>
          <a:ext cx="1418167" cy="87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116417</xdr:colOff>
      <xdr:row>92</xdr:row>
      <xdr:rowOff>107540</xdr:rowOff>
    </xdr:from>
    <xdr:to>
      <xdr:col>0</xdr:col>
      <xdr:colOff>1344083</xdr:colOff>
      <xdr:row>96</xdr:row>
      <xdr:rowOff>113242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7" y="19051707"/>
          <a:ext cx="1227666" cy="81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0</xdr:row>
      <xdr:rowOff>361950</xdr:rowOff>
    </xdr:from>
    <xdr:to>
      <xdr:col>7</xdr:col>
      <xdr:colOff>485775</xdr:colOff>
      <xdr:row>3</xdr:row>
      <xdr:rowOff>1161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31A640E-C48A-4C1C-847C-36E2DE3F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361950"/>
          <a:ext cx="7277100" cy="11536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257175</xdr:rowOff>
    </xdr:from>
    <xdr:to>
      <xdr:col>5</xdr:col>
      <xdr:colOff>57150</xdr:colOff>
      <xdr:row>2</xdr:row>
      <xdr:rowOff>401211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EC544BB-851C-47B7-B1D3-42C0E5C93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57175"/>
          <a:ext cx="7277100" cy="11536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4</xdr:row>
      <xdr:rowOff>142855</xdr:rowOff>
    </xdr:from>
    <xdr:to>
      <xdr:col>0</xdr:col>
      <xdr:colOff>1365251</xdr:colOff>
      <xdr:row>8</xdr:row>
      <xdr:rowOff>76198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4" y="1867938"/>
          <a:ext cx="1227667" cy="73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84667</xdr:colOff>
      <xdr:row>17</xdr:row>
      <xdr:rowOff>167598</xdr:rowOff>
    </xdr:from>
    <xdr:to>
      <xdr:col>0</xdr:col>
      <xdr:colOff>1375834</xdr:colOff>
      <xdr:row>21</xdr:row>
      <xdr:rowOff>151342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7" y="4866598"/>
          <a:ext cx="1291167" cy="78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26</xdr:row>
      <xdr:rowOff>74083</xdr:rowOff>
    </xdr:from>
    <xdr:to>
      <xdr:col>0</xdr:col>
      <xdr:colOff>1282700</xdr:colOff>
      <xdr:row>30</xdr:row>
      <xdr:rowOff>34925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7090833"/>
          <a:ext cx="1123950" cy="76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74</xdr:row>
      <xdr:rowOff>42334</xdr:rowOff>
    </xdr:from>
    <xdr:to>
      <xdr:col>0</xdr:col>
      <xdr:colOff>1089025</xdr:colOff>
      <xdr:row>78</xdr:row>
      <xdr:rowOff>127001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2361334"/>
          <a:ext cx="86677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211667</xdr:colOff>
      <xdr:row>102</xdr:row>
      <xdr:rowOff>84667</xdr:rowOff>
    </xdr:from>
    <xdr:to>
      <xdr:col>0</xdr:col>
      <xdr:colOff>1199756</xdr:colOff>
      <xdr:row>106</xdr:row>
      <xdr:rowOff>149224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5589250"/>
          <a:ext cx="988089" cy="868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21167</xdr:rowOff>
    </xdr:from>
    <xdr:to>
      <xdr:col>0</xdr:col>
      <xdr:colOff>1609725</xdr:colOff>
      <xdr:row>123</xdr:row>
      <xdr:rowOff>115359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6334"/>
          <a:ext cx="1609725" cy="89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195</xdr:row>
      <xdr:rowOff>52919</xdr:rowOff>
    </xdr:from>
    <xdr:to>
      <xdr:col>0</xdr:col>
      <xdr:colOff>1625600</xdr:colOff>
      <xdr:row>199</xdr:row>
      <xdr:rowOff>166161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1040919"/>
          <a:ext cx="1562100" cy="91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212</xdr:row>
      <xdr:rowOff>170356</xdr:rowOff>
    </xdr:from>
    <xdr:to>
      <xdr:col>0</xdr:col>
      <xdr:colOff>1026583</xdr:colOff>
      <xdr:row>216</xdr:row>
      <xdr:rowOff>13757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4894273"/>
          <a:ext cx="645582" cy="64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42335</xdr:colOff>
      <xdr:row>222</xdr:row>
      <xdr:rowOff>74084</xdr:rowOff>
    </xdr:from>
    <xdr:to>
      <xdr:col>0</xdr:col>
      <xdr:colOff>1661585</xdr:colOff>
      <xdr:row>226</xdr:row>
      <xdr:rowOff>196850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5" y="37136917"/>
          <a:ext cx="161925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74083</xdr:colOff>
      <xdr:row>243</xdr:row>
      <xdr:rowOff>150775</xdr:rowOff>
    </xdr:from>
    <xdr:to>
      <xdr:col>0</xdr:col>
      <xdr:colOff>1587500</xdr:colOff>
      <xdr:row>248</xdr:row>
      <xdr:rowOff>2115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" y="41880858"/>
          <a:ext cx="1513417" cy="856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42332</xdr:colOff>
      <xdr:row>272</xdr:row>
      <xdr:rowOff>52917</xdr:rowOff>
    </xdr:from>
    <xdr:to>
      <xdr:col>0</xdr:col>
      <xdr:colOff>1523999</xdr:colOff>
      <xdr:row>276</xdr:row>
      <xdr:rowOff>175684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48080084"/>
          <a:ext cx="1481667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295</xdr:row>
      <xdr:rowOff>52917</xdr:rowOff>
    </xdr:from>
    <xdr:to>
      <xdr:col>0</xdr:col>
      <xdr:colOff>1187450</xdr:colOff>
      <xdr:row>299</xdr:row>
      <xdr:rowOff>194734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2091167"/>
          <a:ext cx="933450" cy="94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305</xdr:row>
      <xdr:rowOff>166974</xdr:rowOff>
    </xdr:from>
    <xdr:to>
      <xdr:col>0</xdr:col>
      <xdr:colOff>1132417</xdr:colOff>
      <xdr:row>309</xdr:row>
      <xdr:rowOff>137584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44141"/>
          <a:ext cx="1132417" cy="774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21167</xdr:colOff>
      <xdr:row>325</xdr:row>
      <xdr:rowOff>10583</xdr:rowOff>
    </xdr:from>
    <xdr:to>
      <xdr:col>0</xdr:col>
      <xdr:colOff>1573742</xdr:colOff>
      <xdr:row>329</xdr:row>
      <xdr:rowOff>171449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7" y="59266666"/>
          <a:ext cx="1552575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148167</xdr:colOff>
      <xdr:row>335</xdr:row>
      <xdr:rowOff>120122</xdr:rowOff>
    </xdr:from>
    <xdr:to>
      <xdr:col>0</xdr:col>
      <xdr:colOff>1481667</xdr:colOff>
      <xdr:row>339</xdr:row>
      <xdr:rowOff>128060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61715122"/>
          <a:ext cx="1333500" cy="81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179918</xdr:colOff>
      <xdr:row>345</xdr:row>
      <xdr:rowOff>132879</xdr:rowOff>
    </xdr:from>
    <xdr:to>
      <xdr:col>0</xdr:col>
      <xdr:colOff>1227667</xdr:colOff>
      <xdr:row>349</xdr:row>
      <xdr:rowOff>99482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8" y="64066796"/>
          <a:ext cx="1047749" cy="770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63502</xdr:colOff>
      <xdr:row>355</xdr:row>
      <xdr:rowOff>86192</xdr:rowOff>
    </xdr:from>
    <xdr:to>
      <xdr:col>0</xdr:col>
      <xdr:colOff>1354668</xdr:colOff>
      <xdr:row>359</xdr:row>
      <xdr:rowOff>131234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2" y="66359025"/>
          <a:ext cx="1291166" cy="849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95252</xdr:colOff>
      <xdr:row>372</xdr:row>
      <xdr:rowOff>31751</xdr:rowOff>
    </xdr:from>
    <xdr:to>
      <xdr:col>0</xdr:col>
      <xdr:colOff>1555085</xdr:colOff>
      <xdr:row>376</xdr:row>
      <xdr:rowOff>107951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70336834"/>
          <a:ext cx="1459833" cy="880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127002</xdr:colOff>
      <xdr:row>384</xdr:row>
      <xdr:rowOff>74082</xdr:rowOff>
    </xdr:from>
    <xdr:to>
      <xdr:col>0</xdr:col>
      <xdr:colOff>1384302</xdr:colOff>
      <xdr:row>388</xdr:row>
      <xdr:rowOff>196848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2" y="73141415"/>
          <a:ext cx="12573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88</xdr:row>
      <xdr:rowOff>9525</xdr:rowOff>
    </xdr:from>
    <xdr:to>
      <xdr:col>0</xdr:col>
      <xdr:colOff>1238250</xdr:colOff>
      <xdr:row>92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540192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393</xdr:row>
      <xdr:rowOff>9524</xdr:rowOff>
    </xdr:from>
    <xdr:to>
      <xdr:col>0</xdr:col>
      <xdr:colOff>1195116</xdr:colOff>
      <xdr:row>397</xdr:row>
      <xdr:rowOff>161925</xdr:rowOff>
    </xdr:to>
    <xdr:pic>
      <xdr:nvPicPr>
        <xdr:cNvPr id="29" name="Рисунок 28" descr="http://zilon.ru/images/catalog/ZCS-E.jp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46" b="7143"/>
        <a:stretch/>
      </xdr:blipFill>
      <xdr:spPr bwMode="auto">
        <a:xfrm>
          <a:off x="390525" y="78552674"/>
          <a:ext cx="804591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723900</xdr:colOff>
      <xdr:row>0</xdr:row>
      <xdr:rowOff>28575</xdr:rowOff>
    </xdr:from>
    <xdr:to>
      <xdr:col>12</xdr:col>
      <xdr:colOff>119592</xdr:colOff>
      <xdr:row>0</xdr:row>
      <xdr:rowOff>472452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 txBox="1"/>
      </xdr:nvSpPr>
      <xdr:spPr>
        <a:xfrm>
          <a:off x="6848475" y="28575"/>
          <a:ext cx="6987117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78317</xdr:colOff>
      <xdr:row>151</xdr:row>
      <xdr:rowOff>38099</xdr:rowOff>
    </xdr:from>
    <xdr:to>
      <xdr:col>0</xdr:col>
      <xdr:colOff>1313178</xdr:colOff>
      <xdr:row>155</xdr:row>
      <xdr:rowOff>174300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317" y="34156649"/>
          <a:ext cx="1234861" cy="936301"/>
        </a:xfrm>
        <a:prstGeom prst="rect">
          <a:avLst/>
        </a:prstGeom>
      </xdr:spPr>
    </xdr:pic>
    <xdr:clientData/>
  </xdr:twoCellAnchor>
  <xdr:oneCellAnchor>
    <xdr:from>
      <xdr:col>0</xdr:col>
      <xdr:colOff>158750</xdr:colOff>
      <xdr:row>50</xdr:row>
      <xdr:rowOff>74083</xdr:rowOff>
    </xdr:from>
    <xdr:ext cx="1123950" cy="760942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6855883"/>
          <a:ext cx="1123950" cy="76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613830</xdr:colOff>
      <xdr:row>0</xdr:row>
      <xdr:rowOff>42335</xdr:rowOff>
    </xdr:from>
    <xdr:to>
      <xdr:col>12</xdr:col>
      <xdr:colOff>9522</xdr:colOff>
      <xdr:row>0</xdr:row>
      <xdr:rowOff>486212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4804830" y="42335"/>
          <a:ext cx="6994525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85725</xdr:colOff>
      <xdr:row>4</xdr:row>
      <xdr:rowOff>104775</xdr:rowOff>
    </xdr:from>
    <xdr:to>
      <xdr:col>0</xdr:col>
      <xdr:colOff>1676400</xdr:colOff>
      <xdr:row>8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19275"/>
          <a:ext cx="15906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22</xdr:row>
      <xdr:rowOff>108856</xdr:rowOff>
    </xdr:from>
    <xdr:to>
      <xdr:col>0</xdr:col>
      <xdr:colOff>1590676</xdr:colOff>
      <xdr:row>26</xdr:row>
      <xdr:rowOff>190499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5633356"/>
          <a:ext cx="1543050" cy="881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34</xdr:row>
      <xdr:rowOff>190916</xdr:rowOff>
    </xdr:from>
    <xdr:to>
      <xdr:col>0</xdr:col>
      <xdr:colOff>1457326</xdr:colOff>
      <xdr:row>38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8268116"/>
          <a:ext cx="1352550" cy="628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361950</xdr:rowOff>
    </xdr:from>
    <xdr:to>
      <xdr:col>6</xdr:col>
      <xdr:colOff>371475</xdr:colOff>
      <xdr:row>3</xdr:row>
      <xdr:rowOff>1161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DCBF81F-95FD-4079-84F8-241D7775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1950"/>
          <a:ext cx="7277100" cy="1153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361950</xdr:rowOff>
    </xdr:from>
    <xdr:to>
      <xdr:col>8</xdr:col>
      <xdr:colOff>152400</xdr:colOff>
      <xdr:row>3</xdr:row>
      <xdr:rowOff>1161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EFDE37C-72EB-4607-BFA8-084AC8F6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61950"/>
          <a:ext cx="7277100" cy="1153686"/>
        </a:xfrm>
        <a:prstGeom prst="rect">
          <a:avLst/>
        </a:prstGeom>
      </xdr:spPr>
    </xdr:pic>
    <xdr:clientData/>
  </xdr:twoCellAnchor>
  <xdr:twoCellAnchor editAs="oneCell">
    <xdr:from>
      <xdr:col>0</xdr:col>
      <xdr:colOff>97404</xdr:colOff>
      <xdr:row>99</xdr:row>
      <xdr:rowOff>136791</xdr:rowOff>
    </xdr:from>
    <xdr:to>
      <xdr:col>0</xdr:col>
      <xdr:colOff>1152525</xdr:colOff>
      <xdr:row>103</xdr:row>
      <xdr:rowOff>41081</xdr:rowOff>
    </xdr:to>
    <xdr:pic>
      <xdr:nvPicPr>
        <xdr:cNvPr id="14" name="Рисунок 13" descr="http://zilon.ru/images/catalog/zksa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04" y="24711291"/>
          <a:ext cx="1055121" cy="704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4</xdr:row>
      <xdr:rowOff>132991</xdr:rowOff>
    </xdr:from>
    <xdr:to>
      <xdr:col>0</xdr:col>
      <xdr:colOff>981075</xdr:colOff>
      <xdr:row>8</xdr:row>
      <xdr:rowOff>95250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47491"/>
          <a:ext cx="800100" cy="762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18</xdr:row>
      <xdr:rowOff>57150</xdr:rowOff>
    </xdr:from>
    <xdr:to>
      <xdr:col>0</xdr:col>
      <xdr:colOff>951840</xdr:colOff>
      <xdr:row>22</xdr:row>
      <xdr:rowOff>76200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819650"/>
          <a:ext cx="71371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36</xdr:row>
      <xdr:rowOff>9525</xdr:rowOff>
    </xdr:from>
    <xdr:to>
      <xdr:col>0</xdr:col>
      <xdr:colOff>1314450</xdr:colOff>
      <xdr:row>38</xdr:row>
      <xdr:rowOff>142875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49050"/>
          <a:ext cx="12287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45</xdr:row>
      <xdr:rowOff>104974</xdr:rowOff>
    </xdr:from>
    <xdr:to>
      <xdr:col>0</xdr:col>
      <xdr:colOff>1295401</xdr:colOff>
      <xdr:row>49</xdr:row>
      <xdr:rowOff>114299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13630474"/>
          <a:ext cx="1181100" cy="80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64</xdr:row>
      <xdr:rowOff>74499</xdr:rowOff>
    </xdr:from>
    <xdr:to>
      <xdr:col>0</xdr:col>
      <xdr:colOff>1190625</xdr:colOff>
      <xdr:row>67</xdr:row>
      <xdr:rowOff>123825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610024"/>
          <a:ext cx="1095375" cy="649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142875</xdr:rowOff>
    </xdr:from>
    <xdr:to>
      <xdr:col>0</xdr:col>
      <xdr:colOff>1314450</xdr:colOff>
      <xdr:row>89</xdr:row>
      <xdr:rowOff>161925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69375"/>
          <a:ext cx="13144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124</xdr:row>
      <xdr:rowOff>104698</xdr:rowOff>
    </xdr:from>
    <xdr:to>
      <xdr:col>0</xdr:col>
      <xdr:colOff>1057275</xdr:colOff>
      <xdr:row>128</xdr:row>
      <xdr:rowOff>57150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0013198"/>
          <a:ext cx="923925" cy="752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342901</xdr:colOff>
      <xdr:row>4</xdr:row>
      <xdr:rowOff>63216</xdr:rowOff>
    </xdr:from>
    <xdr:to>
      <xdr:col>12</xdr:col>
      <xdr:colOff>19051</xdr:colOff>
      <xdr:row>6</xdr:row>
      <xdr:rowOff>137054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1" y="1777716"/>
          <a:ext cx="1638300" cy="473888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0</xdr:row>
      <xdr:rowOff>47625</xdr:rowOff>
    </xdr:from>
    <xdr:to>
      <xdr:col>10</xdr:col>
      <xdr:colOff>571500</xdr:colOff>
      <xdr:row>0</xdr:row>
      <xdr:rowOff>491502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628775" y="47625"/>
          <a:ext cx="8486775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49212</xdr:rowOff>
    </xdr:from>
    <xdr:to>
      <xdr:col>0</xdr:col>
      <xdr:colOff>981075</xdr:colOff>
      <xdr:row>8</xdr:row>
      <xdr:rowOff>133350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73237"/>
          <a:ext cx="762000" cy="912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24</xdr:row>
      <xdr:rowOff>140142</xdr:rowOff>
    </xdr:from>
    <xdr:to>
      <xdr:col>0</xdr:col>
      <xdr:colOff>1190625</xdr:colOff>
      <xdr:row>27</xdr:row>
      <xdr:rowOff>171450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350442"/>
          <a:ext cx="1019175" cy="659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46</xdr:row>
      <xdr:rowOff>114300</xdr:rowOff>
    </xdr:from>
    <xdr:to>
      <xdr:col>0</xdr:col>
      <xdr:colOff>1276350</xdr:colOff>
      <xdr:row>50</xdr:row>
      <xdr:rowOff>123825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2915900"/>
          <a:ext cx="12096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67</xdr:row>
      <xdr:rowOff>9525</xdr:rowOff>
    </xdr:from>
    <xdr:to>
      <xdr:col>0</xdr:col>
      <xdr:colOff>1228725</xdr:colOff>
      <xdr:row>70</xdr:row>
      <xdr:rowOff>152400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107775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87</xdr:row>
      <xdr:rowOff>200025</xdr:rowOff>
    </xdr:from>
    <xdr:to>
      <xdr:col>0</xdr:col>
      <xdr:colOff>1162050</xdr:colOff>
      <xdr:row>91</xdr:row>
      <xdr:rowOff>95250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794075"/>
          <a:ext cx="10287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100</xdr:row>
      <xdr:rowOff>47625</xdr:rowOff>
    </xdr:from>
    <xdr:to>
      <xdr:col>0</xdr:col>
      <xdr:colOff>1304925</xdr:colOff>
      <xdr:row>104</xdr:row>
      <xdr:rowOff>200025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1670625"/>
          <a:ext cx="1181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115</xdr:row>
      <xdr:rowOff>9525</xdr:rowOff>
    </xdr:from>
    <xdr:to>
      <xdr:col>0</xdr:col>
      <xdr:colOff>1104900</xdr:colOff>
      <xdr:row>119</xdr:row>
      <xdr:rowOff>190500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080575"/>
          <a:ext cx="10287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129</xdr:row>
      <xdr:rowOff>57150</xdr:rowOff>
    </xdr:from>
    <xdr:to>
      <xdr:col>0</xdr:col>
      <xdr:colOff>1095375</xdr:colOff>
      <xdr:row>133</xdr:row>
      <xdr:rowOff>180975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8366700"/>
          <a:ext cx="10287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146</xdr:row>
      <xdr:rowOff>66675</xdr:rowOff>
    </xdr:from>
    <xdr:to>
      <xdr:col>0</xdr:col>
      <xdr:colOff>1238250</xdr:colOff>
      <xdr:row>150</xdr:row>
      <xdr:rowOff>161925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2243375"/>
          <a:ext cx="11525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175</xdr:row>
      <xdr:rowOff>28575</xdr:rowOff>
    </xdr:from>
    <xdr:to>
      <xdr:col>0</xdr:col>
      <xdr:colOff>1152525</xdr:colOff>
      <xdr:row>178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8587025"/>
          <a:ext cx="104775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201</xdr:row>
      <xdr:rowOff>47625</xdr:rowOff>
    </xdr:from>
    <xdr:to>
      <xdr:col>0</xdr:col>
      <xdr:colOff>1257300</xdr:colOff>
      <xdr:row>205</xdr:row>
      <xdr:rowOff>142875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4359175"/>
          <a:ext cx="11525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231</xdr:row>
      <xdr:rowOff>152400</xdr:rowOff>
    </xdr:from>
    <xdr:to>
      <xdr:col>0</xdr:col>
      <xdr:colOff>1333500</xdr:colOff>
      <xdr:row>235</xdr:row>
      <xdr:rowOff>9525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1360050"/>
          <a:ext cx="11049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245</xdr:row>
      <xdr:rowOff>190500</xdr:rowOff>
    </xdr:from>
    <xdr:to>
      <xdr:col>0</xdr:col>
      <xdr:colOff>1285875</xdr:colOff>
      <xdr:row>249</xdr:row>
      <xdr:rowOff>47625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636650"/>
          <a:ext cx="11049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552450</xdr:colOff>
      <xdr:row>0</xdr:row>
      <xdr:rowOff>9525</xdr:rowOff>
    </xdr:from>
    <xdr:to>
      <xdr:col>10</xdr:col>
      <xdr:colOff>876300</xdr:colOff>
      <xdr:row>0</xdr:row>
      <xdr:rowOff>453402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933575" y="9525"/>
          <a:ext cx="8486775" cy="4438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161925</xdr:colOff>
      <xdr:row>217</xdr:row>
      <xdr:rowOff>9525</xdr:rowOff>
    </xdr:from>
    <xdr:to>
      <xdr:col>0</xdr:col>
      <xdr:colOff>1209675</xdr:colOff>
      <xdr:row>219</xdr:row>
      <xdr:rowOff>190500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978675"/>
          <a:ext cx="104775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0</xdr:row>
      <xdr:rowOff>342900</xdr:rowOff>
    </xdr:from>
    <xdr:to>
      <xdr:col>8</xdr:col>
      <xdr:colOff>190500</xdr:colOff>
      <xdr:row>2</xdr:row>
      <xdr:rowOff>486936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BAC1962-1540-4D1C-8FE0-392DF85D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2900"/>
          <a:ext cx="7277100" cy="11536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676276</xdr:colOff>
      <xdr:row>0</xdr:row>
      <xdr:rowOff>57150</xdr:rowOff>
    </xdr:from>
    <xdr:to>
      <xdr:col>10</xdr:col>
      <xdr:colOff>28576</xdr:colOff>
      <xdr:row>0</xdr:row>
      <xdr:rowOff>426944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3038476" y="57150"/>
          <a:ext cx="6534150" cy="369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 20</a:t>
          </a:r>
          <a:r>
            <a:rPr lang="en-US" sz="2000" b="1"/>
            <a:t>20</a:t>
          </a:r>
          <a:r>
            <a:rPr lang="ru-RU" sz="2000" b="1"/>
            <a:t> - ВЕНТИЛЯЦИОННОЕ ОБОРУДОВАНИЕ</a:t>
          </a:r>
        </a:p>
      </xdr:txBody>
    </xdr:sp>
    <xdr:clientData/>
  </xdr:twoCellAnchor>
  <xdr:twoCellAnchor editAs="oneCell">
    <xdr:from>
      <xdr:col>0</xdr:col>
      <xdr:colOff>190500</xdr:colOff>
      <xdr:row>4</xdr:row>
      <xdr:rowOff>66675</xdr:rowOff>
    </xdr:from>
    <xdr:to>
      <xdr:col>0</xdr:col>
      <xdr:colOff>1028700</xdr:colOff>
      <xdr:row>8</xdr:row>
      <xdr:rowOff>104775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907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18</xdr:row>
      <xdr:rowOff>38100</xdr:rowOff>
    </xdr:from>
    <xdr:to>
      <xdr:col>0</xdr:col>
      <xdr:colOff>1028700</xdr:colOff>
      <xdr:row>22</xdr:row>
      <xdr:rowOff>76200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95300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32</xdr:row>
      <xdr:rowOff>57150</xdr:rowOff>
    </xdr:from>
    <xdr:to>
      <xdr:col>0</xdr:col>
      <xdr:colOff>752475</xdr:colOff>
      <xdr:row>36</xdr:row>
      <xdr:rowOff>180975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029575"/>
          <a:ext cx="6381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47</xdr:row>
      <xdr:rowOff>47625</xdr:rowOff>
    </xdr:from>
    <xdr:to>
      <xdr:col>0</xdr:col>
      <xdr:colOff>1076325</xdr:colOff>
      <xdr:row>51</xdr:row>
      <xdr:rowOff>171450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268075"/>
          <a:ext cx="9048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61</xdr:row>
      <xdr:rowOff>114658</xdr:rowOff>
    </xdr:from>
    <xdr:to>
      <xdr:col>0</xdr:col>
      <xdr:colOff>1047750</xdr:colOff>
      <xdr:row>65</xdr:row>
      <xdr:rowOff>114299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392633"/>
          <a:ext cx="847725" cy="799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276226</xdr:colOff>
      <xdr:row>75</xdr:row>
      <xdr:rowOff>120954</xdr:rowOff>
    </xdr:from>
    <xdr:to>
      <xdr:col>0</xdr:col>
      <xdr:colOff>847726</xdr:colOff>
      <xdr:row>79</xdr:row>
      <xdr:rowOff>142875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17456454"/>
          <a:ext cx="571500" cy="82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90</xdr:row>
      <xdr:rowOff>19050</xdr:rowOff>
    </xdr:from>
    <xdr:to>
      <xdr:col>0</xdr:col>
      <xdr:colOff>1209675</xdr:colOff>
      <xdr:row>93</xdr:row>
      <xdr:rowOff>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612100"/>
          <a:ext cx="11620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99</xdr:row>
      <xdr:rowOff>56797</xdr:rowOff>
    </xdr:from>
    <xdr:to>
      <xdr:col>0</xdr:col>
      <xdr:colOff>1114425</xdr:colOff>
      <xdr:row>103</xdr:row>
      <xdr:rowOff>9525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2745347"/>
          <a:ext cx="838200" cy="752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109</xdr:row>
      <xdr:rowOff>142875</xdr:rowOff>
    </xdr:from>
    <xdr:to>
      <xdr:col>0</xdr:col>
      <xdr:colOff>1046972</xdr:colOff>
      <xdr:row>114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126950"/>
          <a:ext cx="865997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352425</xdr:rowOff>
    </xdr:from>
    <xdr:to>
      <xdr:col>8</xdr:col>
      <xdr:colOff>152400</xdr:colOff>
      <xdr:row>2</xdr:row>
      <xdr:rowOff>496461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760428C-912A-4352-83F9-639EEF45F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52425"/>
          <a:ext cx="7277100" cy="11536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295275</xdr:rowOff>
    </xdr:from>
    <xdr:to>
      <xdr:col>7</xdr:col>
      <xdr:colOff>809625</xdr:colOff>
      <xdr:row>2</xdr:row>
      <xdr:rowOff>439311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565B313-2508-4E23-A65E-3307B5244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95275"/>
          <a:ext cx="7277100" cy="1153686"/>
        </a:xfrm>
        <a:prstGeom prst="rect">
          <a:avLst/>
        </a:prstGeom>
      </xdr:spPr>
    </xdr:pic>
    <xdr:clientData/>
  </xdr:twoCellAnchor>
  <xdr:twoCellAnchor>
    <xdr:from>
      <xdr:col>2</xdr:col>
      <xdr:colOff>411817</xdr:colOff>
      <xdr:row>0</xdr:row>
      <xdr:rowOff>48185</xdr:rowOff>
    </xdr:from>
    <xdr:to>
      <xdr:col>10</xdr:col>
      <xdr:colOff>679638</xdr:colOff>
      <xdr:row>0</xdr:row>
      <xdr:rowOff>417979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2726392" y="48185"/>
          <a:ext cx="7849721" cy="369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 20</a:t>
          </a:r>
          <a:r>
            <a:rPr lang="en-US" sz="2000" b="1"/>
            <a:t>20</a:t>
          </a:r>
          <a:r>
            <a:rPr lang="ru-RU" sz="2000" b="1"/>
            <a:t> - ВЕНТИЛЯЦИОННОЕ ОБОРУДОВАНИЕ</a:t>
          </a:r>
        </a:p>
      </xdr:txBody>
    </xdr:sp>
    <xdr:clientData/>
  </xdr:twoCellAnchor>
  <xdr:twoCellAnchor editAs="oneCell">
    <xdr:from>
      <xdr:col>0</xdr:col>
      <xdr:colOff>161925</xdr:colOff>
      <xdr:row>4</xdr:row>
      <xdr:rowOff>183216</xdr:rowOff>
    </xdr:from>
    <xdr:to>
      <xdr:col>0</xdr:col>
      <xdr:colOff>942975</xdr:colOff>
      <xdr:row>8</xdr:row>
      <xdr:rowOff>133350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888191"/>
          <a:ext cx="781050" cy="712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39</xdr:row>
      <xdr:rowOff>19050</xdr:rowOff>
    </xdr:from>
    <xdr:to>
      <xdr:col>0</xdr:col>
      <xdr:colOff>1295400</xdr:colOff>
      <xdr:row>42</xdr:row>
      <xdr:rowOff>47625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772525"/>
          <a:ext cx="115252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77</xdr:row>
      <xdr:rowOff>133350</xdr:rowOff>
    </xdr:from>
    <xdr:to>
      <xdr:col>0</xdr:col>
      <xdr:colOff>1085850</xdr:colOff>
      <xdr:row>81</xdr:row>
      <xdr:rowOff>180975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373475"/>
          <a:ext cx="9525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101</xdr:row>
      <xdr:rowOff>47625</xdr:rowOff>
    </xdr:from>
    <xdr:to>
      <xdr:col>0</xdr:col>
      <xdr:colOff>1131571</xdr:colOff>
      <xdr:row>104</xdr:row>
      <xdr:rowOff>142875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21145500"/>
          <a:ext cx="96012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126</xdr:row>
      <xdr:rowOff>95250</xdr:rowOff>
    </xdr:from>
    <xdr:to>
      <xdr:col>0</xdr:col>
      <xdr:colOff>1114425</xdr:colOff>
      <xdr:row>130</xdr:row>
      <xdr:rowOff>85725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393775"/>
          <a:ext cx="9906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142</xdr:row>
      <xdr:rowOff>47625</xdr:rowOff>
    </xdr:from>
    <xdr:to>
      <xdr:col>0</xdr:col>
      <xdr:colOff>1114425</xdr:colOff>
      <xdr:row>146</xdr:row>
      <xdr:rowOff>38100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851350"/>
          <a:ext cx="9906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158</xdr:row>
      <xdr:rowOff>142875</xdr:rowOff>
    </xdr:from>
    <xdr:to>
      <xdr:col>0</xdr:col>
      <xdr:colOff>1228725</xdr:colOff>
      <xdr:row>162</xdr:row>
      <xdr:rowOff>9525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451800"/>
          <a:ext cx="1085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174</xdr:row>
      <xdr:rowOff>66675</xdr:rowOff>
    </xdr:from>
    <xdr:to>
      <xdr:col>0</xdr:col>
      <xdr:colOff>1019175</xdr:colOff>
      <xdr:row>178</xdr:row>
      <xdr:rowOff>133350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6880800"/>
          <a:ext cx="9144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205</xdr:row>
      <xdr:rowOff>28575</xdr:rowOff>
    </xdr:from>
    <xdr:to>
      <xdr:col>0</xdr:col>
      <xdr:colOff>933450</xdr:colOff>
      <xdr:row>209</xdr:row>
      <xdr:rowOff>180975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967400"/>
          <a:ext cx="79057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235</xdr:row>
      <xdr:rowOff>200025</xdr:rowOff>
    </xdr:from>
    <xdr:to>
      <xdr:col>0</xdr:col>
      <xdr:colOff>876300</xdr:colOff>
      <xdr:row>240</xdr:row>
      <xdr:rowOff>142875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063525"/>
          <a:ext cx="79057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271</xdr:row>
      <xdr:rowOff>9525</xdr:rowOff>
    </xdr:from>
    <xdr:to>
      <xdr:col>0</xdr:col>
      <xdr:colOff>952500</xdr:colOff>
      <xdr:row>275</xdr:row>
      <xdr:rowOff>161925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8207275"/>
          <a:ext cx="79057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313</xdr:row>
      <xdr:rowOff>28575</xdr:rowOff>
    </xdr:from>
    <xdr:to>
      <xdr:col>0</xdr:col>
      <xdr:colOff>1155383</xdr:colOff>
      <xdr:row>316</xdr:row>
      <xdr:rowOff>104775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6894075"/>
          <a:ext cx="1022033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347</xdr:row>
      <xdr:rowOff>88680</xdr:rowOff>
    </xdr:from>
    <xdr:to>
      <xdr:col>0</xdr:col>
      <xdr:colOff>1019175</xdr:colOff>
      <xdr:row>350</xdr:row>
      <xdr:rowOff>38099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4269380"/>
          <a:ext cx="838200" cy="57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301</xdr:row>
      <xdr:rowOff>133350</xdr:rowOff>
    </xdr:from>
    <xdr:to>
      <xdr:col>0</xdr:col>
      <xdr:colOff>1278590</xdr:colOff>
      <xdr:row>305</xdr:row>
      <xdr:rowOff>86783</xdr:rowOff>
    </xdr:to>
    <xdr:pic>
      <xdr:nvPicPr>
        <xdr:cNvPr id="9" name="Picture 2" descr="http://www.salda.lt/images/katalogas/127286905166cd748b25117a60977ced25b84bc980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1457800"/>
          <a:ext cx="1176990" cy="753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255059</xdr:colOff>
      <xdr:row>360</xdr:row>
      <xdr:rowOff>142875</xdr:rowOff>
    </xdr:from>
    <xdr:to>
      <xdr:col>0</xdr:col>
      <xdr:colOff>987185</xdr:colOff>
      <xdr:row>364</xdr:row>
      <xdr:rowOff>66675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59" y="96669225"/>
          <a:ext cx="732126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412</xdr:row>
      <xdr:rowOff>48683</xdr:rowOff>
    </xdr:from>
    <xdr:to>
      <xdr:col>0</xdr:col>
      <xdr:colOff>1051041</xdr:colOff>
      <xdr:row>416</xdr:row>
      <xdr:rowOff>162983</xdr:rowOff>
    </xdr:to>
    <xdr:pic>
      <xdr:nvPicPr>
        <xdr:cNvPr id="14" name="Picture 1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08271733"/>
          <a:ext cx="720841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280458</xdr:colOff>
      <xdr:row>431</xdr:row>
      <xdr:rowOff>144992</xdr:rowOff>
    </xdr:from>
    <xdr:to>
      <xdr:col>0</xdr:col>
      <xdr:colOff>1013883</xdr:colOff>
      <xdr:row>435</xdr:row>
      <xdr:rowOff>59749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58" y="112616192"/>
          <a:ext cx="733425" cy="714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358774</xdr:colOff>
      <xdr:row>467</xdr:row>
      <xdr:rowOff>156634</xdr:rowOff>
    </xdr:from>
    <xdr:to>
      <xdr:col>0</xdr:col>
      <xdr:colOff>1063624</xdr:colOff>
      <xdr:row>471</xdr:row>
      <xdr:rowOff>66147</xdr:rowOff>
    </xdr:to>
    <xdr:pic>
      <xdr:nvPicPr>
        <xdr:cNvPr id="16" name="Picture 62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4" y="120914584"/>
          <a:ext cx="704850" cy="709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214842</xdr:colOff>
      <xdr:row>484</xdr:row>
      <xdr:rowOff>57150</xdr:rowOff>
    </xdr:from>
    <xdr:to>
      <xdr:col>0</xdr:col>
      <xdr:colOff>1246184</xdr:colOff>
      <xdr:row>486</xdr:row>
      <xdr:rowOff>161925</xdr:rowOff>
    </xdr:to>
    <xdr:pic>
      <xdr:nvPicPr>
        <xdr:cNvPr id="17" name="Picture 101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42" y="124634625"/>
          <a:ext cx="1031342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111126</xdr:colOff>
      <xdr:row>450</xdr:row>
      <xdr:rowOff>58208</xdr:rowOff>
    </xdr:from>
    <xdr:to>
      <xdr:col>0</xdr:col>
      <xdr:colOff>1143588</xdr:colOff>
      <xdr:row>454</xdr:row>
      <xdr:rowOff>157691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6" y="116777558"/>
          <a:ext cx="1032462" cy="89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468967</xdr:colOff>
      <xdr:row>0</xdr:row>
      <xdr:rowOff>0</xdr:rowOff>
    </xdr:from>
    <xdr:to>
      <xdr:col>11</xdr:col>
      <xdr:colOff>22413</xdr:colOff>
      <xdr:row>0</xdr:row>
      <xdr:rowOff>369794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850092" y="0"/>
          <a:ext cx="7964021" cy="369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 20</a:t>
          </a:r>
          <a:r>
            <a:rPr lang="en-US" sz="2000" b="1"/>
            <a:t>20</a:t>
          </a:r>
          <a:r>
            <a:rPr lang="ru-RU" sz="2000" b="1"/>
            <a:t> - ВЕНТИЛЯЦИОННОЕ ОБОРУДОВАНИЕ</a:t>
          </a:r>
        </a:p>
      </xdr:txBody>
    </xdr:sp>
    <xdr:clientData/>
  </xdr:twoCellAnchor>
  <xdr:twoCellAnchor editAs="oneCell">
    <xdr:from>
      <xdr:col>0</xdr:col>
      <xdr:colOff>152400</xdr:colOff>
      <xdr:row>33</xdr:row>
      <xdr:rowOff>66676</xdr:rowOff>
    </xdr:from>
    <xdr:to>
      <xdr:col>0</xdr:col>
      <xdr:colOff>1266825</xdr:colOff>
      <xdr:row>37</xdr:row>
      <xdr:rowOff>156757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" y="7496176"/>
          <a:ext cx="1114425" cy="89018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88</xdr:row>
      <xdr:rowOff>104775</xdr:rowOff>
    </xdr:from>
    <xdr:to>
      <xdr:col>0</xdr:col>
      <xdr:colOff>1359826</xdr:colOff>
      <xdr:row>92</xdr:row>
      <xdr:rowOff>76200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6" y="22583775"/>
          <a:ext cx="13122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66677</xdr:colOff>
      <xdr:row>71</xdr:row>
      <xdr:rowOff>136468</xdr:rowOff>
    </xdr:from>
    <xdr:to>
      <xdr:col>0</xdr:col>
      <xdr:colOff>1353787</xdr:colOff>
      <xdr:row>75</xdr:row>
      <xdr:rowOff>85726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7" y="18995968"/>
          <a:ext cx="1287110" cy="74935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53</xdr:row>
      <xdr:rowOff>167351</xdr:rowOff>
    </xdr:from>
    <xdr:to>
      <xdr:col>0</xdr:col>
      <xdr:colOff>1323009</xdr:colOff>
      <xdr:row>57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1" y="15197801"/>
          <a:ext cx="1284908" cy="63274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108</xdr:row>
      <xdr:rowOff>104775</xdr:rowOff>
    </xdr:from>
    <xdr:to>
      <xdr:col>0</xdr:col>
      <xdr:colOff>1152525</xdr:colOff>
      <xdr:row>112</xdr:row>
      <xdr:rowOff>109538</xdr:rowOff>
    </xdr:to>
    <xdr:pic>
      <xdr:nvPicPr>
        <xdr:cNvPr id="25" name="Picture 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9460825"/>
          <a:ext cx="87630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134</xdr:row>
      <xdr:rowOff>66675</xdr:rowOff>
    </xdr:from>
    <xdr:to>
      <xdr:col>0</xdr:col>
      <xdr:colOff>1019175</xdr:colOff>
      <xdr:row>138</xdr:row>
      <xdr:rowOff>147638</xdr:rowOff>
    </xdr:to>
    <xdr:pic>
      <xdr:nvPicPr>
        <xdr:cNvPr id="29" name="Picture 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3251775"/>
          <a:ext cx="76200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146301</xdr:colOff>
      <xdr:row>160</xdr:row>
      <xdr:rowOff>100542</xdr:rowOff>
    </xdr:from>
    <xdr:to>
      <xdr:col>0</xdr:col>
      <xdr:colOff>1191152</xdr:colOff>
      <xdr:row>164</xdr:row>
      <xdr:rowOff>129117</xdr:rowOff>
    </xdr:to>
    <xdr:pic>
      <xdr:nvPicPr>
        <xdr:cNvPr id="32" name="Picture 14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1" y="40943742"/>
          <a:ext cx="104485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255059</xdr:colOff>
      <xdr:row>378</xdr:row>
      <xdr:rowOff>142875</xdr:rowOff>
    </xdr:from>
    <xdr:ext cx="732126" cy="723900"/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59" y="96669225"/>
          <a:ext cx="732126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314325</xdr:colOff>
      <xdr:row>394</xdr:row>
      <xdr:rowOff>66675</xdr:rowOff>
    </xdr:from>
    <xdr:to>
      <xdr:col>0</xdr:col>
      <xdr:colOff>1028700</xdr:colOff>
      <xdr:row>398</xdr:row>
      <xdr:rowOff>150019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4251125"/>
          <a:ext cx="714375" cy="88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246</xdr:row>
      <xdr:rowOff>114300</xdr:rowOff>
    </xdr:from>
    <xdr:to>
      <xdr:col>0</xdr:col>
      <xdr:colOff>1304925</xdr:colOff>
      <xdr:row>250</xdr:row>
      <xdr:rowOff>101252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4300" y="60445650"/>
          <a:ext cx="1190625" cy="7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338270</xdr:colOff>
      <xdr:row>501</xdr:row>
      <xdr:rowOff>104776</xdr:rowOff>
    </xdr:from>
    <xdr:to>
      <xdr:col>0</xdr:col>
      <xdr:colOff>1020562</xdr:colOff>
      <xdr:row>505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8270" y="129540001"/>
          <a:ext cx="682292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390526</xdr:colOff>
      <xdr:row>520</xdr:row>
      <xdr:rowOff>100174</xdr:rowOff>
    </xdr:from>
    <xdr:to>
      <xdr:col>0</xdr:col>
      <xdr:colOff>1063069</xdr:colOff>
      <xdr:row>524</xdr:row>
      <xdr:rowOff>123826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0526" y="133364449"/>
          <a:ext cx="672543" cy="823752"/>
        </a:xfrm>
        <a:prstGeom prst="rect">
          <a:avLst/>
        </a:prstGeom>
      </xdr:spPr>
    </xdr:pic>
    <xdr:clientData/>
  </xdr:twoCellAnchor>
  <xdr:twoCellAnchor editAs="oneCell">
    <xdr:from>
      <xdr:col>0</xdr:col>
      <xdr:colOff>218546</xdr:colOff>
      <xdr:row>542</xdr:row>
      <xdr:rowOff>38100</xdr:rowOff>
    </xdr:from>
    <xdr:to>
      <xdr:col>0</xdr:col>
      <xdr:colOff>1076325</xdr:colOff>
      <xdr:row>546</xdr:row>
      <xdr:rowOff>177721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8546" y="138179175"/>
          <a:ext cx="857779" cy="939721"/>
        </a:xfrm>
        <a:prstGeom prst="rect">
          <a:avLst/>
        </a:prstGeom>
      </xdr:spPr>
    </xdr:pic>
    <xdr:clientData/>
  </xdr:twoCellAnchor>
  <xdr:twoCellAnchor editAs="oneCell">
    <xdr:from>
      <xdr:col>0</xdr:col>
      <xdr:colOff>240403</xdr:colOff>
      <xdr:row>558</xdr:row>
      <xdr:rowOff>63519</xdr:rowOff>
    </xdr:from>
    <xdr:to>
      <xdr:col>0</xdr:col>
      <xdr:colOff>1088001</xdr:colOff>
      <xdr:row>562</xdr:row>
      <xdr:rowOff>163553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59628">
          <a:off x="240403" y="141824094"/>
          <a:ext cx="847598" cy="900134"/>
        </a:xfrm>
        <a:prstGeom prst="rect">
          <a:avLst/>
        </a:prstGeom>
      </xdr:spPr>
    </xdr:pic>
    <xdr:clientData/>
  </xdr:twoCellAnchor>
  <xdr:twoCellAnchor editAs="oneCell">
    <xdr:from>
      <xdr:col>0</xdr:col>
      <xdr:colOff>230879</xdr:colOff>
      <xdr:row>571</xdr:row>
      <xdr:rowOff>63518</xdr:rowOff>
    </xdr:from>
    <xdr:to>
      <xdr:col>0</xdr:col>
      <xdr:colOff>1078477</xdr:colOff>
      <xdr:row>575</xdr:row>
      <xdr:rowOff>163552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59628">
          <a:off x="230879" y="144814943"/>
          <a:ext cx="847598" cy="90013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</xdr:row>
      <xdr:rowOff>162955</xdr:rowOff>
    </xdr:from>
    <xdr:to>
      <xdr:col>0</xdr:col>
      <xdr:colOff>1095375</xdr:colOff>
      <xdr:row>8</xdr:row>
      <xdr:rowOff>142875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77455"/>
          <a:ext cx="962025" cy="78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150409</xdr:colOff>
      <xdr:row>211</xdr:row>
      <xdr:rowOff>161925</xdr:rowOff>
    </xdr:from>
    <xdr:ext cx="996030" cy="638175"/>
    <xdr:pic>
      <xdr:nvPicPr>
        <xdr:cNvPr id="34" name="Picture 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09" y="46120050"/>
          <a:ext cx="99603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135732</xdr:colOff>
      <xdr:row>642</xdr:row>
      <xdr:rowOff>30179</xdr:rowOff>
    </xdr:from>
    <xdr:to>
      <xdr:col>0</xdr:col>
      <xdr:colOff>1238250</xdr:colOff>
      <xdr:row>646</xdr:row>
      <xdr:rowOff>176212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34124" r="35939" b="50333"/>
        <a:stretch/>
      </xdr:blipFill>
      <xdr:spPr>
        <a:xfrm>
          <a:off x="135732" y="134570804"/>
          <a:ext cx="1102518" cy="94613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85727</xdr:colOff>
      <xdr:row>666</xdr:row>
      <xdr:rowOff>76200</xdr:rowOff>
    </xdr:from>
    <xdr:to>
      <xdr:col>0</xdr:col>
      <xdr:colOff>1322661</xdr:colOff>
      <xdr:row>670</xdr:row>
      <xdr:rowOff>119212</xdr:rowOff>
    </xdr:to>
    <xdr:pic>
      <xdr:nvPicPr>
        <xdr:cNvPr id="37" name="Рисунок 36" descr="sekciya-yf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" t="17500" r="4583" b="19167"/>
        <a:stretch/>
      </xdr:blipFill>
      <xdr:spPr bwMode="auto">
        <a:xfrm>
          <a:off x="85727" y="135997950"/>
          <a:ext cx="1236934" cy="843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584</xdr:row>
      <xdr:rowOff>38050</xdr:rowOff>
    </xdr:from>
    <xdr:to>
      <xdr:col>0</xdr:col>
      <xdr:colOff>971550</xdr:colOff>
      <xdr:row>588</xdr:row>
      <xdr:rowOff>152400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1475" y="129216100"/>
          <a:ext cx="600075" cy="9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597</xdr:row>
      <xdr:rowOff>57150</xdr:rowOff>
    </xdr:from>
    <xdr:to>
      <xdr:col>0</xdr:col>
      <xdr:colOff>1157138</xdr:colOff>
      <xdr:row>601</xdr:row>
      <xdr:rowOff>152400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7176" y="132207000"/>
          <a:ext cx="899962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612</xdr:row>
      <xdr:rowOff>58831</xdr:rowOff>
    </xdr:from>
    <xdr:to>
      <xdr:col>0</xdr:col>
      <xdr:colOff>1114425</xdr:colOff>
      <xdr:row>616</xdr:row>
      <xdr:rowOff>132607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8600" y="135599581"/>
          <a:ext cx="885825" cy="87387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627</xdr:row>
      <xdr:rowOff>31404</xdr:rowOff>
    </xdr:from>
    <xdr:to>
      <xdr:col>0</xdr:col>
      <xdr:colOff>1000126</xdr:colOff>
      <xdr:row>631</xdr:row>
      <xdr:rowOff>184618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2426" y="138963054"/>
          <a:ext cx="647700" cy="953314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0</xdr:row>
      <xdr:rowOff>314325</xdr:rowOff>
    </xdr:from>
    <xdr:to>
      <xdr:col>9</xdr:col>
      <xdr:colOff>342900</xdr:colOff>
      <xdr:row>2</xdr:row>
      <xdr:rowOff>458361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AA1C2E54-F503-4F18-BF84-4953C231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314325"/>
          <a:ext cx="7277100" cy="11536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352425</xdr:rowOff>
    </xdr:from>
    <xdr:to>
      <xdr:col>8</xdr:col>
      <xdr:colOff>104775</xdr:colOff>
      <xdr:row>2</xdr:row>
      <xdr:rowOff>496461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09E26EF-703E-489D-9511-FBCACB09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52425"/>
          <a:ext cx="7277100" cy="1153686"/>
        </a:xfrm>
        <a:prstGeom prst="rect">
          <a:avLst/>
        </a:prstGeom>
      </xdr:spPr>
    </xdr:pic>
    <xdr:clientData/>
  </xdr:twoCellAnchor>
  <xdr:twoCellAnchor>
    <xdr:from>
      <xdr:col>2</xdr:col>
      <xdr:colOff>2242</xdr:colOff>
      <xdr:row>0</xdr:row>
      <xdr:rowOff>76760</xdr:rowOff>
    </xdr:from>
    <xdr:to>
      <xdr:col>10</xdr:col>
      <xdr:colOff>270063</xdr:colOff>
      <xdr:row>0</xdr:row>
      <xdr:rowOff>446554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2354917" y="76760"/>
          <a:ext cx="7583021" cy="369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201445</xdr:colOff>
      <xdr:row>16</xdr:row>
      <xdr:rowOff>41263</xdr:rowOff>
    </xdr:from>
    <xdr:to>
      <xdr:col>0</xdr:col>
      <xdr:colOff>1221442</xdr:colOff>
      <xdr:row>20</xdr:row>
      <xdr:rowOff>201705</xdr:rowOff>
    </xdr:to>
    <xdr:pic>
      <xdr:nvPicPr>
        <xdr:cNvPr id="7" name="Рисунок 6" descr="http://avmvent.ru/images/images/reshetki/dpu.jp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9" t="8280" r="9527" b="10191"/>
        <a:stretch/>
      </xdr:blipFill>
      <xdr:spPr bwMode="auto">
        <a:xfrm>
          <a:off x="201445" y="4467587"/>
          <a:ext cx="1019997" cy="1012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216412</xdr:colOff>
      <xdr:row>4</xdr:row>
      <xdr:rowOff>44824</xdr:rowOff>
    </xdr:from>
    <xdr:to>
      <xdr:col>0</xdr:col>
      <xdr:colOff>1210234</xdr:colOff>
      <xdr:row>8</xdr:row>
      <xdr:rowOff>179294</xdr:rowOff>
    </xdr:to>
    <xdr:pic>
      <xdr:nvPicPr>
        <xdr:cNvPr id="8" name="Рисунок 7" descr="http://avmvent.ru/images/images/reshetki/dpu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9" t="8280" r="9527" b="10191"/>
        <a:stretch/>
      </xdr:blipFill>
      <xdr:spPr bwMode="auto">
        <a:xfrm>
          <a:off x="216412" y="1748118"/>
          <a:ext cx="993822" cy="98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260264</xdr:colOff>
      <xdr:row>40</xdr:row>
      <xdr:rowOff>21451</xdr:rowOff>
    </xdr:from>
    <xdr:to>
      <xdr:col>0</xdr:col>
      <xdr:colOff>1210234</xdr:colOff>
      <xdr:row>44</xdr:row>
      <xdr:rowOff>156883</xdr:rowOff>
    </xdr:to>
    <xdr:pic>
      <xdr:nvPicPr>
        <xdr:cNvPr id="9" name="Рисунок 8" descr="http://www.shuft.ru/upload/catpreview/bigsize/dvs-p_luxe.jp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8" t="3998" r="6003" b="7395"/>
        <a:stretch/>
      </xdr:blipFill>
      <xdr:spPr bwMode="auto">
        <a:xfrm>
          <a:off x="260264" y="9893833"/>
          <a:ext cx="949970" cy="98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44824</xdr:colOff>
      <xdr:row>26</xdr:row>
      <xdr:rowOff>190499</xdr:rowOff>
    </xdr:from>
    <xdr:to>
      <xdr:col>0</xdr:col>
      <xdr:colOff>1459060</xdr:colOff>
      <xdr:row>33</xdr:row>
      <xdr:rowOff>169225</xdr:rowOff>
    </xdr:to>
    <xdr:pic>
      <xdr:nvPicPr>
        <xdr:cNvPr id="10" name="Рисунок 9" descr="http://zhigat.ru/image/cache/catalog/nutvHB-500x500.pn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6958852"/>
          <a:ext cx="1414236" cy="142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132069</xdr:colOff>
      <xdr:row>67</xdr:row>
      <xdr:rowOff>64272</xdr:rowOff>
    </xdr:from>
    <xdr:to>
      <xdr:col>0</xdr:col>
      <xdr:colOff>1322294</xdr:colOff>
      <xdr:row>71</xdr:row>
      <xdr:rowOff>179294</xdr:rowOff>
    </xdr:to>
    <xdr:pic>
      <xdr:nvPicPr>
        <xdr:cNvPr id="11" name="Рисунок 10" descr="http://www.salda.lt/rest/gppahu/productimage/sld/5637211084/user/big/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04" t="13826" r="17246" b="15224"/>
        <a:stretch/>
      </xdr:blipFill>
      <xdr:spPr bwMode="auto">
        <a:xfrm>
          <a:off x="132069" y="15954213"/>
          <a:ext cx="1190225" cy="96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252835</xdr:colOff>
      <xdr:row>52</xdr:row>
      <xdr:rowOff>24759</xdr:rowOff>
    </xdr:from>
    <xdr:to>
      <xdr:col>0</xdr:col>
      <xdr:colOff>1154206</xdr:colOff>
      <xdr:row>56</xdr:row>
      <xdr:rowOff>179294</xdr:rowOff>
    </xdr:to>
    <xdr:pic>
      <xdr:nvPicPr>
        <xdr:cNvPr id="12" name="Рисунок 11" descr="http://www.salda.lt/rest/gppahu/productimage/sld/5637211633/user/big/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93" t="11913" r="23790" b="11844"/>
        <a:stretch/>
      </xdr:blipFill>
      <xdr:spPr bwMode="auto">
        <a:xfrm>
          <a:off x="252835" y="12620171"/>
          <a:ext cx="901371" cy="1006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52418</xdr:colOff>
      <xdr:row>89</xdr:row>
      <xdr:rowOff>29389</xdr:rowOff>
    </xdr:from>
    <xdr:to>
      <xdr:col>0</xdr:col>
      <xdr:colOff>1344706</xdr:colOff>
      <xdr:row>93</xdr:row>
      <xdr:rowOff>179294</xdr:rowOff>
    </xdr:to>
    <xdr:pic>
      <xdr:nvPicPr>
        <xdr:cNvPr id="13" name="Рисунок 12" descr="https://vimso.ru/image/cache/import_files/a9/a93061dc083111e7ac7d00e04c7fccd9_a93061dd083111e7ac7d00e04c7fccd9-650x500.pn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18" y="20928360"/>
          <a:ext cx="1292288" cy="1001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156884</xdr:colOff>
      <xdr:row>108</xdr:row>
      <xdr:rowOff>59779</xdr:rowOff>
    </xdr:from>
    <xdr:to>
      <xdr:col>0</xdr:col>
      <xdr:colOff>1277471</xdr:colOff>
      <xdr:row>112</xdr:row>
      <xdr:rowOff>179555</xdr:rowOff>
    </xdr:to>
    <xdr:pic>
      <xdr:nvPicPr>
        <xdr:cNvPr id="14" name="Рисунок 13" descr="http://shop-technology.ru/uploadedFiles/eshopimages/big/p-500x500_2.jp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20" b="7103"/>
        <a:stretch/>
      </xdr:blipFill>
      <xdr:spPr bwMode="auto">
        <a:xfrm>
          <a:off x="156884" y="25015279"/>
          <a:ext cx="1120587" cy="971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161495</xdr:colOff>
      <xdr:row>123</xdr:row>
      <xdr:rowOff>93172</xdr:rowOff>
    </xdr:from>
    <xdr:to>
      <xdr:col>0</xdr:col>
      <xdr:colOff>1378324</xdr:colOff>
      <xdr:row>127</xdr:row>
      <xdr:rowOff>156882</xdr:rowOff>
    </xdr:to>
    <xdr:pic>
      <xdr:nvPicPr>
        <xdr:cNvPr id="16" name="Рисунок 15" descr="https://gk66.ru/upload/shop_1/8/item_8539/shop_items_catalog_image8539.pn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495" y="28343201"/>
          <a:ext cx="1216829" cy="91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190625</xdr:colOff>
      <xdr:row>161</xdr:row>
      <xdr:rowOff>44825</xdr:rowOff>
    </xdr:from>
    <xdr:to>
      <xdr:col>0</xdr:col>
      <xdr:colOff>1243853</xdr:colOff>
      <xdr:row>165</xdr:row>
      <xdr:rowOff>190500</xdr:rowOff>
    </xdr:to>
    <xdr:pic>
      <xdr:nvPicPr>
        <xdr:cNvPr id="21" name="Рисунок 20" descr="https://climateka.ru/upload/iblock/a47/3d8c6480_41d3_11e8_8132_000c29964736_f49e3020_69fc_11e8_8136_000c29964736.resize1.jpe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25" y="35970884"/>
          <a:ext cx="1053228" cy="99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112058</xdr:colOff>
      <xdr:row>200</xdr:row>
      <xdr:rowOff>112058</xdr:rowOff>
    </xdr:from>
    <xdr:to>
      <xdr:col>0</xdr:col>
      <xdr:colOff>1434352</xdr:colOff>
      <xdr:row>204</xdr:row>
      <xdr:rowOff>96344</xdr:rowOff>
    </xdr:to>
    <xdr:pic>
      <xdr:nvPicPr>
        <xdr:cNvPr id="22" name="Рисунок 21" descr="http://tomvent.ru/upload/iblock/173/173eb42ab43a167698284c8590efabba.jp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4" t="15929" r="7159" b="16679"/>
        <a:stretch/>
      </xdr:blipFill>
      <xdr:spPr bwMode="auto">
        <a:xfrm>
          <a:off x="112058" y="43904646"/>
          <a:ext cx="1322294" cy="835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8110</xdr:colOff>
      <xdr:row>237</xdr:row>
      <xdr:rowOff>179293</xdr:rowOff>
    </xdr:from>
    <xdr:to>
      <xdr:col>0</xdr:col>
      <xdr:colOff>1467971</xdr:colOff>
      <xdr:row>243</xdr:row>
      <xdr:rowOff>22412</xdr:rowOff>
    </xdr:to>
    <xdr:pic>
      <xdr:nvPicPr>
        <xdr:cNvPr id="23" name="Рисунок 22" descr="https://montazhdom.ru/images/products/big/5483_28644_a.pn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" y="51457411"/>
          <a:ext cx="1459861" cy="109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164167</xdr:colOff>
      <xdr:row>0</xdr:row>
      <xdr:rowOff>76760</xdr:rowOff>
    </xdr:from>
    <xdr:to>
      <xdr:col>10</xdr:col>
      <xdr:colOff>431988</xdr:colOff>
      <xdr:row>0</xdr:row>
      <xdr:rowOff>446554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2516842" y="76760"/>
          <a:ext cx="7583021" cy="369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105833</xdr:colOff>
      <xdr:row>4</xdr:row>
      <xdr:rowOff>23745</xdr:rowOff>
    </xdr:from>
    <xdr:to>
      <xdr:col>0</xdr:col>
      <xdr:colOff>1391033</xdr:colOff>
      <xdr:row>8</xdr:row>
      <xdr:rowOff>191411</xdr:rowOff>
    </xdr:to>
    <xdr:pic>
      <xdr:nvPicPr>
        <xdr:cNvPr id="6" name="Рисунок 5" descr="https://diaflex.ru/images/df2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" y="1748828"/>
          <a:ext cx="12852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21</xdr:row>
      <xdr:rowOff>31749</xdr:rowOff>
    </xdr:from>
    <xdr:to>
      <xdr:col>0</xdr:col>
      <xdr:colOff>1400370</xdr:colOff>
      <xdr:row>25</xdr:row>
      <xdr:rowOff>199416</xdr:rowOff>
    </xdr:to>
    <xdr:pic>
      <xdr:nvPicPr>
        <xdr:cNvPr id="7" name="Рисунок 6" descr="https://diaflex.ru/images/df2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386916"/>
          <a:ext cx="127337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137584</xdr:colOff>
      <xdr:row>38</xdr:row>
      <xdr:rowOff>21167</xdr:rowOff>
    </xdr:from>
    <xdr:to>
      <xdr:col>0</xdr:col>
      <xdr:colOff>1431147</xdr:colOff>
      <xdr:row>42</xdr:row>
      <xdr:rowOff>188834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584" y="9006417"/>
          <a:ext cx="1293563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55</xdr:row>
      <xdr:rowOff>21167</xdr:rowOff>
    </xdr:from>
    <xdr:to>
      <xdr:col>0</xdr:col>
      <xdr:colOff>1378376</xdr:colOff>
      <xdr:row>59</xdr:row>
      <xdr:rowOff>188833</xdr:rowOff>
    </xdr:to>
    <xdr:pic>
      <xdr:nvPicPr>
        <xdr:cNvPr id="11" name="Рисунок 10" descr="https://diaflex.ru/images/isodf2.pn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4" y="12573000"/>
          <a:ext cx="1272542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72</xdr:row>
      <xdr:rowOff>10583</xdr:rowOff>
    </xdr:from>
    <xdr:to>
      <xdr:col>0</xdr:col>
      <xdr:colOff>1406730</xdr:colOff>
      <xdr:row>76</xdr:row>
      <xdr:rowOff>178250</xdr:rowOff>
    </xdr:to>
    <xdr:pic>
      <xdr:nvPicPr>
        <xdr:cNvPr id="13" name="Рисунок 12" descr="https://diaflex.ru/images/isodf2.pn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6129000"/>
          <a:ext cx="127973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116416</xdr:colOff>
      <xdr:row>89</xdr:row>
      <xdr:rowOff>10585</xdr:rowOff>
    </xdr:from>
    <xdr:to>
      <xdr:col>0</xdr:col>
      <xdr:colOff>1401616</xdr:colOff>
      <xdr:row>93</xdr:row>
      <xdr:rowOff>178252</xdr:rowOff>
    </xdr:to>
    <xdr:pic>
      <xdr:nvPicPr>
        <xdr:cNvPr id="16" name="Рисунок 15" descr="https://diaflex.ru/images/isodfa_h2.pn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6" y="19695585"/>
          <a:ext cx="1285200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116418</xdr:colOff>
      <xdr:row>106</xdr:row>
      <xdr:rowOff>21168</xdr:rowOff>
    </xdr:from>
    <xdr:to>
      <xdr:col>0</xdr:col>
      <xdr:colOff>1396371</xdr:colOff>
      <xdr:row>110</xdr:row>
      <xdr:rowOff>188834</xdr:rowOff>
    </xdr:to>
    <xdr:pic>
      <xdr:nvPicPr>
        <xdr:cNvPr id="18" name="Рисунок 17" descr="https://diaflex.ru/images/sonodf_s2.png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8" y="23272751"/>
          <a:ext cx="1279953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105834</xdr:colOff>
      <xdr:row>123</xdr:row>
      <xdr:rowOff>21166</xdr:rowOff>
    </xdr:from>
    <xdr:to>
      <xdr:col>0</xdr:col>
      <xdr:colOff>1385787</xdr:colOff>
      <xdr:row>127</xdr:row>
      <xdr:rowOff>188833</xdr:rowOff>
    </xdr:to>
    <xdr:pic>
      <xdr:nvPicPr>
        <xdr:cNvPr id="19" name="Рисунок 18" descr="https://diaflex.ru/images/sonodf_s2.png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4" y="26839333"/>
          <a:ext cx="1279953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137584</xdr:colOff>
      <xdr:row>140</xdr:row>
      <xdr:rowOff>21167</xdr:rowOff>
    </xdr:from>
    <xdr:to>
      <xdr:col>0</xdr:col>
      <xdr:colOff>1414476</xdr:colOff>
      <xdr:row>144</xdr:row>
      <xdr:rowOff>188834</xdr:rowOff>
    </xdr:to>
    <xdr:pic>
      <xdr:nvPicPr>
        <xdr:cNvPr id="21" name="Рисунок 20" descr="https://diaflex.ru/images/sonodfa_h2.png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4" y="30405917"/>
          <a:ext cx="1276892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116417</xdr:colOff>
      <xdr:row>157</xdr:row>
      <xdr:rowOff>21167</xdr:rowOff>
    </xdr:from>
    <xdr:to>
      <xdr:col>0</xdr:col>
      <xdr:colOff>1397239</xdr:colOff>
      <xdr:row>161</xdr:row>
      <xdr:rowOff>188833</xdr:rowOff>
    </xdr:to>
    <xdr:pic>
      <xdr:nvPicPr>
        <xdr:cNvPr id="23" name="Рисунок 22" descr="https://diaflex.ru/images/sonodfa_sh233%201.png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7" y="33972500"/>
          <a:ext cx="1280822" cy="9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0</xdr:row>
      <xdr:rowOff>352425</xdr:rowOff>
    </xdr:from>
    <xdr:to>
      <xdr:col>8</xdr:col>
      <xdr:colOff>123825</xdr:colOff>
      <xdr:row>2</xdr:row>
      <xdr:rowOff>496461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63E55B2C-4E8E-4014-81EE-0FEF68DA7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52425"/>
          <a:ext cx="7277100" cy="11536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792817</xdr:colOff>
      <xdr:row>0</xdr:row>
      <xdr:rowOff>57710</xdr:rowOff>
    </xdr:from>
    <xdr:to>
      <xdr:col>10</xdr:col>
      <xdr:colOff>212913</xdr:colOff>
      <xdr:row>0</xdr:row>
      <xdr:rowOff>427504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2297767" y="57710"/>
          <a:ext cx="7583021" cy="3697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ПРАЙС-ЛИСТ</a:t>
          </a:r>
          <a:r>
            <a:rPr lang="ru-RU" sz="2000" b="1" baseline="0"/>
            <a:t> 20</a:t>
          </a:r>
          <a:r>
            <a:rPr lang="en-US" sz="2000" b="1" baseline="0"/>
            <a:t>20</a:t>
          </a:r>
          <a:r>
            <a:rPr lang="ru-RU" sz="2000" b="1" baseline="0"/>
            <a:t> - ВЕНТИЛЯЦИОННОЕ ОБОРУДОВАНИЕ</a:t>
          </a:r>
          <a:endParaRPr lang="ru-RU" sz="2000" b="1"/>
        </a:p>
      </xdr:txBody>
    </xdr:sp>
    <xdr:clientData/>
  </xdr:twoCellAnchor>
  <xdr:twoCellAnchor editAs="oneCell">
    <xdr:from>
      <xdr:col>0</xdr:col>
      <xdr:colOff>133350</xdr:colOff>
      <xdr:row>4</xdr:row>
      <xdr:rowOff>57150</xdr:rowOff>
    </xdr:from>
    <xdr:to>
      <xdr:col>0</xdr:col>
      <xdr:colOff>1323975</xdr:colOff>
      <xdr:row>9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71650"/>
          <a:ext cx="119062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21</xdr:row>
      <xdr:rowOff>47625</xdr:rowOff>
    </xdr:from>
    <xdr:to>
      <xdr:col>0</xdr:col>
      <xdr:colOff>1190625</xdr:colOff>
      <xdr:row>25</xdr:row>
      <xdr:rowOff>92485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334000"/>
          <a:ext cx="1047750" cy="84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38</xdr:row>
      <xdr:rowOff>85725</xdr:rowOff>
    </xdr:from>
    <xdr:to>
      <xdr:col>0</xdr:col>
      <xdr:colOff>1076325</xdr:colOff>
      <xdr:row>42</xdr:row>
      <xdr:rowOff>99859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991600"/>
          <a:ext cx="1009650" cy="814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0</xdr:row>
      <xdr:rowOff>342900</xdr:rowOff>
    </xdr:from>
    <xdr:to>
      <xdr:col>8</xdr:col>
      <xdr:colOff>314325</xdr:colOff>
      <xdr:row>2</xdr:row>
      <xdr:rowOff>486936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27182F6-AC81-44BF-8910-63D24733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42900"/>
          <a:ext cx="7277100" cy="11536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klimat.ru\Vent_doc\03%20MARKETING\02%20MACROSYSTEM\CHILLER%20Y_PACK%20POWER\listini%20y-pack%202comp\Listini%20TCAEY-THAEY270-216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0\Comune\Documents%20and%20Settings\Stefano%20Dandolo.IRSAP\Desktop\PROVA%20LISTINI\LISTINO%20MICRO%202007%20conversione%20SA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"/>
      <sheetName val="lis"/>
      <sheetName val="art"/>
      <sheetName val="Dati"/>
      <sheetName val="descrizioni"/>
      <sheetName val="descrizioni ITA"/>
      <sheetName val="descrizioni EXP"/>
      <sheetName val="sconto"/>
      <sheetName val="TCAEY-THAEY 270-2160 1"/>
      <sheetName val="listino 1"/>
      <sheetName val="TCAEY-THAEY 270-2160 2"/>
      <sheetName val="listino 2"/>
    </sheetNames>
    <definedNames>
      <definedName name="Data_base" refersTo="='Dati'!$B$4:$E$202" sheetId="3"/>
    </definedNames>
    <sheetDataSet>
      <sheetData sheetId="0"/>
      <sheetData sheetId="1">
        <row r="4">
          <cell r="D4" t="str">
            <v>per aggiornare solo questo foglio eseguire "click" sinistro sul pulsante "Aggiorna il foglio"</v>
          </cell>
        </row>
        <row r="11">
          <cell r="B11" t="str">
            <v xml:space="preserve">  -Listini</v>
          </cell>
        </row>
        <row r="12">
          <cell r="B12" t="str">
            <v>EE-Export 42</v>
          </cell>
        </row>
        <row r="13">
          <cell r="B13" t="str">
            <v>E3-Export 43</v>
          </cell>
        </row>
        <row r="14">
          <cell r="B14" t="str">
            <v>E4-Export 44</v>
          </cell>
        </row>
        <row r="15">
          <cell r="B15" t="str">
            <v>F3-Filiali da e3</v>
          </cell>
        </row>
        <row r="16">
          <cell r="B16" t="str">
            <v>F4-Filiali 44</v>
          </cell>
        </row>
        <row r="17">
          <cell r="B17" t="str">
            <v>IR-Irsap riscal.</v>
          </cell>
        </row>
        <row r="18">
          <cell r="B18" t="str">
            <v>I4-Irsap condiz.</v>
          </cell>
        </row>
        <row r="19">
          <cell r="B19" t="str">
            <v>I6-Irsap univer.</v>
          </cell>
        </row>
        <row r="20">
          <cell r="B20" t="str">
            <v>I7-Irsap heating</v>
          </cell>
        </row>
        <row r="21">
          <cell r="B21" t="str">
            <v>LU-Export in usd</v>
          </cell>
        </row>
        <row r="22">
          <cell r="B22" t="str">
            <v>PP-Prodotti in promozione</v>
          </cell>
        </row>
        <row r="23">
          <cell r="B23" t="str">
            <v>SC-Ricambi saeco</v>
          </cell>
        </row>
        <row r="24">
          <cell r="B24" t="str">
            <v>UG-Prodotti usato garantito</v>
          </cell>
        </row>
        <row r="25">
          <cell r="B25" t="str">
            <v>05-Elberg</v>
          </cell>
        </row>
        <row r="26">
          <cell r="B26" t="str">
            <v>2H-Homeclima</v>
          </cell>
        </row>
        <row r="27">
          <cell r="B27" t="str">
            <v>3C-Ricambi condiz.</v>
          </cell>
        </row>
        <row r="28">
          <cell r="B28" t="str">
            <v>3H-Homeclima</v>
          </cell>
        </row>
        <row r="29">
          <cell r="B29" t="str">
            <v>3R-Ricambi riscal.</v>
          </cell>
        </row>
        <row r="30">
          <cell r="B30" t="str">
            <v>43-Listino italia rhoss</v>
          </cell>
        </row>
        <row r="31">
          <cell r="B31" t="str">
            <v>44-Listino italia rhoss 44</v>
          </cell>
        </row>
        <row r="32">
          <cell r="B32" t="str">
            <v>46-Listino italia rhoss 46</v>
          </cell>
        </row>
        <row r="33">
          <cell r="B33" t="str">
            <v>99-Listino 42 euro (99)</v>
          </cell>
        </row>
      </sheetData>
      <sheetData sheetId="2"/>
      <sheetData sheetId="3">
        <row r="4">
          <cell r="B4" t="str">
            <v>CDARIN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45"/>
      <sheetName val="NOMINAL CONDITION"/>
      <sheetName val="Index"/>
      <sheetName val="TCAE-THAE Y 105-111 des"/>
      <sheetName val="TCAE-THAE Y unit "/>
      <sheetName val="TCAE-THAE Y acc"/>
      <sheetName val="TCCE-THCE Y 105-111 des"/>
      <sheetName val="TCCE-THCE Y unit "/>
      <sheetName val="TCCE-THCE Y acc"/>
      <sheetName val="TCAEY-THAEY 115-233 DES"/>
      <sheetName val="TCAEY-THAEY 115-233"/>
      <sheetName val="TCAEY-THAEY 115-233 acc"/>
      <sheetName val="TCAEY HE-THAEY HE DES "/>
      <sheetName val="TCAEY HE-THAEY HE 118-136"/>
      <sheetName val="TXAEY 117-133 des"/>
      <sheetName val="TXAEY "/>
      <sheetName val="TCAE-THAE 138÷160 des"/>
      <sheetName val="TCAE-THAE 138-160 T U page 8"/>
      <sheetName val="TCAE-THAE 138-160 T U acc"/>
      <sheetName val="TCAI-THAI 150 des"/>
      <sheetName val="TCAI-THAI 150 "/>
      <sheetName val="TCCE-THCE 114÷126  des"/>
      <sheetName val="TCCE-THCE  114÷126 page 17"/>
      <sheetName val="TCCE-THCE 114÷126 page 18"/>
      <sheetName val="TCHEY-THHEY des"/>
      <sheetName val="TCHEY-THHEY"/>
      <sheetName val="TXHEY des"/>
      <sheetName val="TXHEY"/>
      <sheetName val="TCHE-THHE 105-140page 19"/>
      <sheetName val="TCHE-THHE 105-140 page 20"/>
      <sheetName val="TCEE 105-140 page 21"/>
      <sheetName val="CCAM105-140 page 22 "/>
      <sheetName val="MCAE page 23"/>
      <sheetName val="MCAE105-127 page 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Таблица6" displayName="Таблица6" ref="B4:C18" totalsRowShown="0" headerRowDxfId="3" dataDxfId="2">
  <autoFilter ref="B4:C18" xr:uid="{00000000-0009-0000-0100-000006000000}"/>
  <tableColumns count="2">
    <tableColumn id="1" xr3:uid="{00000000-0010-0000-0000-000001000000}" name="Содержание" dataDxfId="1"/>
    <tableColumn id="2" xr3:uid="{00000000-0010-0000-0000-000002000000}" name="Дата последнего изменения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60C0"/>
  </sheetPr>
  <dimension ref="B1:D29"/>
  <sheetViews>
    <sheetView tabSelected="1" view="pageBreakPreview" zoomScaleNormal="100" zoomScaleSheetLayoutView="100" workbookViewId="0"/>
  </sheetViews>
  <sheetFormatPr defaultRowHeight="15"/>
  <cols>
    <col min="1" max="1" width="0.28515625" customWidth="1"/>
    <col min="2" max="2" width="107.42578125" customWidth="1"/>
    <col min="3" max="3" width="21.140625" customWidth="1"/>
  </cols>
  <sheetData>
    <row r="1" spans="2:3" ht="38.1" customHeight="1"/>
    <row r="2" spans="2:3" ht="38.1" customHeight="1"/>
    <row r="3" spans="2:3" ht="38.1" customHeight="1"/>
    <row r="4" spans="2:3" ht="46.5" customHeight="1">
      <c r="B4" s="26" t="s">
        <v>320</v>
      </c>
      <c r="C4" s="40" t="s">
        <v>614</v>
      </c>
    </row>
    <row r="5" spans="2:3" s="27" customFormat="1" ht="24.75" customHeight="1">
      <c r="B5" s="28" t="s">
        <v>321</v>
      </c>
      <c r="C5" s="41">
        <v>44152</v>
      </c>
    </row>
    <row r="6" spans="2:3" s="27" customFormat="1" ht="24.75" customHeight="1">
      <c r="B6" s="28" t="s">
        <v>322</v>
      </c>
      <c r="C6" s="41">
        <v>43311</v>
      </c>
    </row>
    <row r="7" spans="2:3" s="27" customFormat="1" ht="24.75" customHeight="1">
      <c r="B7" s="28" t="s">
        <v>323</v>
      </c>
      <c r="C7" s="41">
        <v>43203</v>
      </c>
    </row>
    <row r="8" spans="2:3" s="27" customFormat="1" ht="24.75" customHeight="1">
      <c r="B8" s="28" t="s">
        <v>324</v>
      </c>
      <c r="C8" s="41">
        <v>44152</v>
      </c>
    </row>
    <row r="9" spans="2:3" s="27" customFormat="1" ht="24.75" customHeight="1">
      <c r="B9" s="28" t="s">
        <v>325</v>
      </c>
      <c r="C9" s="47">
        <v>44166</v>
      </c>
    </row>
    <row r="10" spans="2:3" s="27" customFormat="1" ht="24.75" customHeight="1">
      <c r="B10" s="28" t="s">
        <v>326</v>
      </c>
      <c r="C10" s="41">
        <v>44159</v>
      </c>
    </row>
    <row r="11" spans="2:3" s="27" customFormat="1" ht="24.75" customHeight="1">
      <c r="B11" s="28" t="s">
        <v>327</v>
      </c>
      <c r="C11" s="41">
        <v>44152</v>
      </c>
    </row>
    <row r="12" spans="2:3" s="27" customFormat="1" ht="24.75" customHeight="1">
      <c r="B12" s="28" t="s">
        <v>647</v>
      </c>
      <c r="C12" s="41">
        <v>44152</v>
      </c>
    </row>
    <row r="13" spans="2:3" s="27" customFormat="1" ht="24.75" customHeight="1">
      <c r="B13" s="28" t="s">
        <v>3095</v>
      </c>
      <c r="C13" s="41">
        <v>44118</v>
      </c>
    </row>
    <row r="14" spans="2:3" s="27" customFormat="1" ht="24.75" customHeight="1">
      <c r="B14" s="28" t="s">
        <v>648</v>
      </c>
      <c r="C14" s="41">
        <v>43958</v>
      </c>
    </row>
    <row r="15" spans="2:3" s="27" customFormat="1" ht="24.75" customHeight="1">
      <c r="B15" s="28" t="s">
        <v>649</v>
      </c>
      <c r="C15" s="41">
        <v>44011</v>
      </c>
    </row>
    <row r="16" spans="2:3" s="27" customFormat="1" ht="24.75" customHeight="1">
      <c r="B16" s="28" t="s">
        <v>747</v>
      </c>
      <c r="C16" s="41">
        <v>44011</v>
      </c>
    </row>
    <row r="17" spans="2:4" s="27" customFormat="1" ht="24.75" customHeight="1">
      <c r="B17" s="28" t="s">
        <v>328</v>
      </c>
      <c r="C17" s="41">
        <v>44152</v>
      </c>
    </row>
    <row r="18" spans="2:4" s="27" customFormat="1" ht="24.75" customHeight="1">
      <c r="B18" s="28" t="s">
        <v>329</v>
      </c>
      <c r="C18" s="47">
        <v>44152</v>
      </c>
    </row>
    <row r="20" spans="2:4">
      <c r="B20" s="29" t="s">
        <v>330</v>
      </c>
    </row>
    <row r="21" spans="2:4" s="39" customFormat="1">
      <c r="B21" s="29" t="s">
        <v>2136</v>
      </c>
    </row>
    <row r="29" spans="2:4">
      <c r="D29" t="s">
        <v>817</v>
      </c>
    </row>
  </sheetData>
  <hyperlinks>
    <hyperlink ref="B5" location="'ВЕНТИЛЯТОРЫ ZILON'!R1C1" display="Вентиляторы ZILON" xr:uid="{00000000-0004-0000-0000-000000000000}"/>
    <hyperlink ref="B6" location="'ВЕНТИЛЯТОРЫ SALDA'!R1C1" display="Вентиляторы SALDA" xr:uid="{00000000-0004-0000-0000-000001000000}"/>
    <hyperlink ref="B7" location="'АКСЕС. ДЛЯ ВЕНТ-РОВ SALDA '!R1C1" display="Аксессуары к вентиляторам SALDA" xr:uid="{00000000-0004-0000-0000-000002000000}"/>
    <hyperlink ref="B8" location="'НАГРЕВАТЕЛИ и ОХЛАДИТЕЛИ'!R1C1" display="Нагреватели и охладители" xr:uid="{00000000-0004-0000-0000-000003000000}"/>
    <hyperlink ref="B9" location="'СЕТЕВЫЕ ЭЛЕМЕНТЫ'!R1C1" display="Сетевые элементы" xr:uid="{00000000-0004-0000-0000-000004000000}"/>
    <hyperlink ref="B10" location="'РЕШЕТКИ и ДИФФУЗОРЫ'!R1C1" display="Вентиляционные решетки и диффузоры" xr:uid="{00000000-0004-0000-0000-000005000000}"/>
    <hyperlink ref="B11" location="'ГИБКИЕ ВОЗДУХОВОДЫ'!R1C1" display="Гибкие воздуховоды" xr:uid="{00000000-0004-0000-0000-000006000000}"/>
    <hyperlink ref="B13" location="'УСТАНОВКИ RC, FUNAI'!Область_печати" display="Вентиляционные установки ROYAL CLIMA / FUNAI" xr:uid="{00000000-0004-0000-0000-000007000000}"/>
    <hyperlink ref="B14" location="'КОМПАКТНЫЕ УСТАНОВКИ SALDA'!R1C1" display="Вентиляционные установки SALDA" xr:uid="{00000000-0004-0000-0000-000008000000}"/>
    <hyperlink ref="B17" location="'СИСТЕМЫ АВТОМАТИКИ '!R1C1" display="Системы автоматики" xr:uid="{00000000-0004-0000-0000-000009000000}"/>
    <hyperlink ref="B18" location="'СМЕСИТЕЛЬНЫЕ УЗЛЫ'!R1C1" display="Смесительные узлы" xr:uid="{00000000-0004-0000-0000-00000A000000}"/>
    <hyperlink ref="B12" location="'ГИБКИЕ ВОЗДУХОВОДЫ ZILON'!Область_печати" display="Гибкие воздуховоды Zilon" xr:uid="{00000000-0004-0000-0000-00000B000000}"/>
    <hyperlink ref="B15" location="'КОМПАКТНЫЕ УСТАНОВКИ ZILON'!Область_печати" display="Вентиляционные установки ZILON " xr:uid="{00000000-0004-0000-0000-00000C000000}"/>
    <hyperlink ref="B16" location="ЭЛЕКТРОПРИВОДЫ!Область_печати" display="Электроприводы" xr:uid="{00000000-0004-0000-0000-00000D000000}"/>
  </hyperlinks>
  <pageMargins left="0.7" right="0.7" top="0.75" bottom="0.75" header="0.3" footer="0.3"/>
  <pageSetup paperSize="9" scale="61" orientation="portrait" r:id="rId1"/>
  <colBreaks count="1" manualBreakCount="1">
    <brk id="1" max="23" man="1"/>
  </colBreak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C0"/>
  </sheetPr>
  <dimension ref="A1:Y168"/>
  <sheetViews>
    <sheetView view="pageBreakPreview" zoomScaleNormal="100" zoomScaleSheetLayoutView="100" workbookViewId="0"/>
  </sheetViews>
  <sheetFormatPr defaultRowHeight="15"/>
  <cols>
    <col min="1" max="1" width="22.7109375" style="39" customWidth="1"/>
    <col min="2" max="2" width="12.7109375" style="39" customWidth="1"/>
    <col min="3" max="5" width="12.7109375" style="2" customWidth="1"/>
    <col min="6" max="6" width="12.7109375" style="23" customWidth="1"/>
    <col min="7" max="7" width="15.85546875" style="39" customWidth="1"/>
    <col min="8" max="12" width="14.7109375" style="39" customWidth="1"/>
    <col min="13" max="13" width="10.140625" customWidth="1"/>
  </cols>
  <sheetData>
    <row r="1" spans="1:24" ht="39.950000000000003" customHeight="1">
      <c r="A1" s="122"/>
      <c r="B1" s="122"/>
      <c r="C1" s="132"/>
      <c r="D1" s="132"/>
      <c r="E1" s="132"/>
      <c r="F1" s="263"/>
      <c r="G1" s="264"/>
      <c r="H1" s="132"/>
      <c r="I1" s="132"/>
      <c r="J1" s="132"/>
      <c r="K1" s="132"/>
      <c r="L1" s="132"/>
      <c r="M1" s="229" t="s">
        <v>331</v>
      </c>
    </row>
    <row r="2" spans="1:24" s="39" customFormat="1" ht="39.950000000000003" customHeight="1">
      <c r="A2" s="122"/>
      <c r="B2" s="122"/>
      <c r="C2" s="132"/>
      <c r="D2" s="132"/>
      <c r="E2" s="132"/>
      <c r="F2" s="263"/>
      <c r="G2" s="264"/>
      <c r="H2" s="132"/>
      <c r="I2" s="132"/>
      <c r="J2" s="132"/>
      <c r="K2" s="627" t="s">
        <v>942</v>
      </c>
      <c r="L2" s="628"/>
      <c r="M2" s="30"/>
    </row>
    <row r="3" spans="1:24" s="39" customFormat="1" ht="39.950000000000003" customHeight="1">
      <c r="A3" s="122"/>
      <c r="B3" s="122"/>
      <c r="C3" s="132"/>
      <c r="D3" s="132"/>
      <c r="E3" s="132"/>
      <c r="F3" s="263"/>
      <c r="G3" s="264"/>
      <c r="H3" s="132"/>
      <c r="I3" s="132"/>
      <c r="J3" s="132"/>
      <c r="K3" s="629">
        <v>0</v>
      </c>
      <c r="L3" s="630"/>
      <c r="M3" s="30"/>
    </row>
    <row r="4" spans="1:24" s="330" customFormat="1" ht="15.75">
      <c r="A4" s="57" t="s">
        <v>3084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24" s="330" customFormat="1" ht="15.75" customHeight="1">
      <c r="A5" s="204"/>
      <c r="B5" s="428" t="s">
        <v>3093</v>
      </c>
      <c r="C5" s="428"/>
      <c r="D5" s="428"/>
      <c r="E5" s="428"/>
      <c r="F5" s="428"/>
      <c r="G5" s="211"/>
      <c r="H5" s="224" t="s">
        <v>2208</v>
      </c>
      <c r="I5" s="212"/>
      <c r="J5" s="207"/>
      <c r="K5" s="208"/>
      <c r="L5" s="209"/>
      <c r="X5" s="39"/>
    </row>
    <row r="6" spans="1:24" s="330" customFormat="1" ht="15.75">
      <c r="A6" s="210"/>
      <c r="B6" s="429"/>
      <c r="C6" s="429"/>
      <c r="D6" s="429"/>
      <c r="E6" s="429"/>
      <c r="F6" s="429"/>
      <c r="G6" s="211"/>
      <c r="H6" s="224" t="s">
        <v>3080</v>
      </c>
      <c r="I6" s="212"/>
      <c r="J6" s="213"/>
      <c r="K6" s="214"/>
      <c r="L6" s="215"/>
    </row>
    <row r="7" spans="1:24" s="330" customFormat="1" ht="15.75">
      <c r="A7" s="210"/>
      <c r="B7" s="429"/>
      <c r="C7" s="429"/>
      <c r="D7" s="429"/>
      <c r="E7" s="429"/>
      <c r="F7" s="429"/>
      <c r="G7" s="211"/>
      <c r="H7" s="224" t="s">
        <v>3081</v>
      </c>
      <c r="I7" s="212"/>
      <c r="J7" s="213"/>
      <c r="K7" s="214"/>
      <c r="L7" s="215"/>
    </row>
    <row r="8" spans="1:24" s="330" customFormat="1" ht="15.75">
      <c r="A8" s="210"/>
      <c r="B8" s="429"/>
      <c r="C8" s="429"/>
      <c r="D8" s="429"/>
      <c r="E8" s="429"/>
      <c r="F8" s="429"/>
      <c r="G8" s="211"/>
      <c r="H8" s="224" t="s">
        <v>3082</v>
      </c>
      <c r="I8" s="212"/>
      <c r="J8" s="213"/>
      <c r="K8" s="214"/>
      <c r="L8" s="215"/>
    </row>
    <row r="9" spans="1:24" s="330" customFormat="1" ht="15.75">
      <c r="A9" s="210"/>
      <c r="B9" s="430"/>
      <c r="C9" s="430"/>
      <c r="D9" s="430"/>
      <c r="E9" s="430"/>
      <c r="F9" s="430"/>
      <c r="G9" s="211"/>
      <c r="H9" s="224" t="s">
        <v>2209</v>
      </c>
      <c r="I9" s="212"/>
      <c r="J9" s="213"/>
      <c r="K9" s="214"/>
      <c r="L9" s="215"/>
    </row>
    <row r="10" spans="1:24" s="303" customFormat="1" ht="40.5" customHeight="1">
      <c r="A10" s="67" t="s">
        <v>77</v>
      </c>
      <c r="B10" s="610" t="s">
        <v>3060</v>
      </c>
      <c r="C10" s="610"/>
      <c r="D10" s="610" t="s">
        <v>3061</v>
      </c>
      <c r="E10" s="610"/>
      <c r="F10" s="409" t="s">
        <v>837</v>
      </c>
      <c r="G10" s="409" t="s">
        <v>2200</v>
      </c>
      <c r="H10" s="409" t="s">
        <v>829</v>
      </c>
      <c r="I10" s="406" t="s">
        <v>893</v>
      </c>
      <c r="J10" s="406" t="s">
        <v>894</v>
      </c>
      <c r="K10" s="75"/>
      <c r="L10" s="75"/>
    </row>
    <row r="11" spans="1:24" s="303" customFormat="1" ht="30" customHeight="1">
      <c r="A11" s="56" t="s">
        <v>3083</v>
      </c>
      <c r="B11" s="625" t="s">
        <v>3078</v>
      </c>
      <c r="C11" s="625"/>
      <c r="D11" s="625" t="s">
        <v>3079</v>
      </c>
      <c r="E11" s="625"/>
      <c r="F11" s="407" t="s">
        <v>844</v>
      </c>
      <c r="G11" s="407">
        <v>50</v>
      </c>
      <c r="H11" s="407">
        <v>0.28000000000000003</v>
      </c>
      <c r="I11" s="233">
        <v>34424.971726837757</v>
      </c>
      <c r="J11" s="233">
        <v>31400</v>
      </c>
      <c r="K11" s="340"/>
      <c r="L11" s="340"/>
      <c r="M11" s="39"/>
    </row>
    <row r="12" spans="1:24" s="303" customFormat="1" ht="15" customHeight="1">
      <c r="A12" s="76"/>
      <c r="B12" s="76"/>
      <c r="C12" s="76"/>
      <c r="D12" s="76"/>
      <c r="E12" s="76"/>
      <c r="F12" s="76"/>
      <c r="G12" s="76"/>
      <c r="H12" s="76"/>
      <c r="I12" s="77"/>
      <c r="J12" s="77"/>
      <c r="K12" s="78"/>
      <c r="L12" s="78"/>
      <c r="M12" s="39"/>
    </row>
    <row r="13" spans="1:24" s="330" customFormat="1" ht="15.75">
      <c r="A13" s="57" t="s">
        <v>3090</v>
      </c>
      <c r="B13" s="163"/>
      <c r="C13" s="163"/>
      <c r="D13" s="163"/>
      <c r="E13" s="163"/>
      <c r="F13" s="163"/>
      <c r="G13" s="163"/>
      <c r="H13" s="163"/>
      <c r="I13" s="164"/>
      <c r="J13" s="165"/>
      <c r="K13" s="166"/>
      <c r="L13" s="167"/>
    </row>
    <row r="14" spans="1:24" s="330" customFormat="1" ht="15.75" customHeight="1">
      <c r="A14" s="204"/>
      <c r="B14" s="428" t="s">
        <v>3094</v>
      </c>
      <c r="C14" s="428"/>
      <c r="D14" s="428"/>
      <c r="E14" s="428"/>
      <c r="F14" s="428"/>
      <c r="G14" s="211"/>
      <c r="H14" s="224"/>
      <c r="I14" s="212"/>
      <c r="J14" s="207"/>
      <c r="K14" s="208"/>
      <c r="L14" s="209"/>
      <c r="X14" s="39"/>
    </row>
    <row r="15" spans="1:24" s="330" customFormat="1" ht="15.75">
      <c r="A15" s="210"/>
      <c r="B15" s="429"/>
      <c r="C15" s="429"/>
      <c r="D15" s="429"/>
      <c r="E15" s="429"/>
      <c r="F15" s="429"/>
      <c r="G15" s="211"/>
      <c r="H15" s="224"/>
      <c r="I15" s="212"/>
      <c r="J15" s="213"/>
      <c r="K15" s="214"/>
      <c r="L15" s="215"/>
    </row>
    <row r="16" spans="1:24" s="330" customFormat="1" ht="15.75">
      <c r="A16" s="210"/>
      <c r="B16" s="429"/>
      <c r="C16" s="429"/>
      <c r="D16" s="429"/>
      <c r="E16" s="429"/>
      <c r="F16" s="429"/>
      <c r="G16" s="211"/>
      <c r="H16" s="224"/>
      <c r="I16" s="212"/>
      <c r="J16" s="213"/>
      <c r="K16" s="214"/>
      <c r="L16" s="215"/>
    </row>
    <row r="17" spans="1:24" s="330" customFormat="1" ht="15.75">
      <c r="A17" s="210"/>
      <c r="B17" s="429"/>
      <c r="C17" s="429"/>
      <c r="D17" s="429"/>
      <c r="E17" s="429"/>
      <c r="F17" s="429"/>
      <c r="G17" s="211"/>
      <c r="H17" s="224"/>
      <c r="I17" s="212"/>
      <c r="J17" s="213"/>
      <c r="K17" s="214"/>
      <c r="L17" s="215"/>
    </row>
    <row r="18" spans="1:24" s="330" customFormat="1" ht="15.75">
      <c r="A18" s="210"/>
      <c r="B18" s="430"/>
      <c r="C18" s="430"/>
      <c r="D18" s="430"/>
      <c r="E18" s="430"/>
      <c r="F18" s="430"/>
      <c r="G18" s="211"/>
      <c r="H18" s="224"/>
      <c r="I18" s="212"/>
      <c r="J18" s="213"/>
      <c r="K18" s="214"/>
      <c r="L18" s="215"/>
    </row>
    <row r="19" spans="1:24" s="303" customFormat="1" ht="40.5" customHeight="1">
      <c r="A19" s="67" t="s">
        <v>77</v>
      </c>
      <c r="B19" s="483" t="s">
        <v>1785</v>
      </c>
      <c r="C19" s="491"/>
      <c r="D19" s="491"/>
      <c r="E19" s="491"/>
      <c r="F19" s="491"/>
      <c r="G19" s="484"/>
      <c r="H19" s="409" t="s">
        <v>2204</v>
      </c>
      <c r="I19" s="406" t="s">
        <v>893</v>
      </c>
      <c r="J19" s="406" t="s">
        <v>894</v>
      </c>
      <c r="K19" s="75"/>
      <c r="L19" s="75"/>
    </row>
    <row r="20" spans="1:24" s="303" customFormat="1" ht="15" customHeight="1">
      <c r="A20" s="334" t="s">
        <v>3091</v>
      </c>
      <c r="B20" s="620" t="s">
        <v>3064</v>
      </c>
      <c r="C20" s="620"/>
      <c r="D20" s="620"/>
      <c r="E20" s="620"/>
      <c r="F20" s="620"/>
      <c r="G20" s="620"/>
      <c r="H20" s="337" t="s">
        <v>2205</v>
      </c>
      <c r="I20" s="410">
        <v>714</v>
      </c>
      <c r="J20" s="410">
        <v>649</v>
      </c>
      <c r="K20" s="411"/>
      <c r="L20" s="411"/>
      <c r="M20" s="39"/>
    </row>
    <row r="21" spans="1:24" s="303" customFormat="1" ht="15" customHeight="1">
      <c r="A21" s="408" t="s">
        <v>3092</v>
      </c>
      <c r="B21" s="620" t="s">
        <v>2203</v>
      </c>
      <c r="C21" s="620"/>
      <c r="D21" s="620"/>
      <c r="E21" s="620"/>
      <c r="F21" s="620"/>
      <c r="G21" s="620"/>
      <c r="H21" s="337" t="s">
        <v>2206</v>
      </c>
      <c r="I21" s="233">
        <v>2166</v>
      </c>
      <c r="J21" s="233">
        <v>1969</v>
      </c>
      <c r="K21" s="340"/>
      <c r="L21" s="340"/>
      <c r="M21" s="39"/>
    </row>
    <row r="22" spans="1:24" s="303" customFormat="1" ht="15" customHeight="1">
      <c r="A22" s="76"/>
      <c r="B22" s="76"/>
      <c r="C22" s="76"/>
      <c r="D22" s="76"/>
      <c r="E22" s="76"/>
      <c r="F22" s="76"/>
      <c r="G22" s="76"/>
      <c r="H22" s="76"/>
      <c r="I22" s="77"/>
      <c r="J22" s="77"/>
      <c r="K22" s="78"/>
      <c r="L22" s="78"/>
      <c r="M22" s="39"/>
    </row>
    <row r="23" spans="1:24" s="330" customFormat="1" ht="15.75">
      <c r="A23" s="57" t="s">
        <v>3085</v>
      </c>
      <c r="B23" s="163"/>
      <c r="C23" s="163"/>
      <c r="D23" s="163"/>
      <c r="E23" s="163"/>
      <c r="F23" s="163"/>
      <c r="G23" s="163"/>
      <c r="H23" s="163"/>
      <c r="I23" s="164"/>
      <c r="J23" s="165"/>
      <c r="K23" s="166"/>
      <c r="L23" s="167"/>
    </row>
    <row r="24" spans="1:24" s="330" customFormat="1" ht="15.75" customHeight="1">
      <c r="A24" s="204"/>
      <c r="B24" s="428" t="s">
        <v>2213</v>
      </c>
      <c r="C24" s="428"/>
      <c r="D24" s="428"/>
      <c r="E24" s="428"/>
      <c r="F24" s="428"/>
      <c r="G24" s="211"/>
      <c r="H24" s="224" t="s">
        <v>2207</v>
      </c>
      <c r="I24" s="212"/>
      <c r="J24" s="207"/>
      <c r="K24" s="208"/>
      <c r="L24" s="209"/>
      <c r="X24" s="39"/>
    </row>
    <row r="25" spans="1:24" s="330" customFormat="1" ht="15.75">
      <c r="A25" s="210"/>
      <c r="B25" s="429"/>
      <c r="C25" s="429"/>
      <c r="D25" s="429"/>
      <c r="E25" s="429"/>
      <c r="F25" s="429"/>
      <c r="G25" s="211"/>
      <c r="H25" s="224" t="s">
        <v>2208</v>
      </c>
      <c r="I25" s="212"/>
      <c r="J25" s="213"/>
      <c r="K25" s="214"/>
      <c r="L25" s="215"/>
    </row>
    <row r="26" spans="1:24" s="330" customFormat="1" ht="15.75">
      <c r="A26" s="210"/>
      <c r="B26" s="429"/>
      <c r="C26" s="429"/>
      <c r="D26" s="429"/>
      <c r="E26" s="429"/>
      <c r="F26" s="429"/>
      <c r="G26" s="211"/>
      <c r="H26" s="224" t="s">
        <v>2209</v>
      </c>
      <c r="I26" s="212"/>
      <c r="J26" s="213"/>
      <c r="K26" s="214"/>
      <c r="L26" s="215"/>
    </row>
    <row r="27" spans="1:24" s="330" customFormat="1" ht="15.75">
      <c r="A27" s="210"/>
      <c r="B27" s="429"/>
      <c r="C27" s="429"/>
      <c r="D27" s="429"/>
      <c r="E27" s="429"/>
      <c r="F27" s="429"/>
      <c r="G27" s="211"/>
      <c r="H27" s="224" t="s">
        <v>2210</v>
      </c>
      <c r="I27" s="212"/>
      <c r="J27" s="213"/>
      <c r="K27" s="214"/>
      <c r="L27" s="215"/>
    </row>
    <row r="28" spans="1:24" s="330" customFormat="1" ht="15.75">
      <c r="A28" s="210"/>
      <c r="B28" s="430"/>
      <c r="C28" s="430"/>
      <c r="D28" s="430"/>
      <c r="E28" s="430"/>
      <c r="F28" s="430"/>
      <c r="G28" s="211"/>
      <c r="H28" s="224" t="s">
        <v>2212</v>
      </c>
      <c r="I28" s="212"/>
      <c r="J28" s="213"/>
      <c r="K28" s="214"/>
      <c r="L28" s="215"/>
    </row>
    <row r="29" spans="1:24" s="303" customFormat="1" ht="40.5" customHeight="1">
      <c r="A29" s="67" t="s">
        <v>77</v>
      </c>
      <c r="B29" s="483" t="s">
        <v>3060</v>
      </c>
      <c r="C29" s="484"/>
      <c r="D29" s="483" t="s">
        <v>3061</v>
      </c>
      <c r="E29" s="484"/>
      <c r="F29" s="328" t="s">
        <v>837</v>
      </c>
      <c r="G29" s="328" t="s">
        <v>2200</v>
      </c>
      <c r="H29" s="328" t="s">
        <v>829</v>
      </c>
      <c r="I29" s="317" t="s">
        <v>893</v>
      </c>
      <c r="J29" s="317" t="s">
        <v>894</v>
      </c>
      <c r="K29" s="75"/>
      <c r="L29" s="75"/>
    </row>
    <row r="30" spans="1:24" s="303" customFormat="1" ht="15" customHeight="1">
      <c r="A30" s="334" t="s">
        <v>2195</v>
      </c>
      <c r="B30" s="625" t="s">
        <v>2197</v>
      </c>
      <c r="C30" s="625"/>
      <c r="D30" s="625" t="s">
        <v>2198</v>
      </c>
      <c r="E30" s="625"/>
      <c r="F30" s="604" t="s">
        <v>844</v>
      </c>
      <c r="G30" s="267">
        <v>23.5</v>
      </c>
      <c r="H30" s="267">
        <v>0.24</v>
      </c>
      <c r="I30" s="631">
        <v>33264</v>
      </c>
      <c r="J30" s="631">
        <v>29990</v>
      </c>
      <c r="K30" s="633"/>
      <c r="L30" s="633"/>
      <c r="M30" s="39"/>
    </row>
    <row r="31" spans="1:24" s="303" customFormat="1" ht="30" customHeight="1">
      <c r="A31" s="36" t="s">
        <v>2196</v>
      </c>
      <c r="B31" s="626" t="s">
        <v>2199</v>
      </c>
      <c r="C31" s="626"/>
      <c r="D31" s="626"/>
      <c r="E31" s="626"/>
      <c r="F31" s="606"/>
      <c r="G31" s="329">
        <v>1000</v>
      </c>
      <c r="H31" s="329">
        <v>4.5999999999999996</v>
      </c>
      <c r="I31" s="632"/>
      <c r="J31" s="632"/>
      <c r="K31" s="634"/>
      <c r="L31" s="634"/>
      <c r="M31" s="39"/>
    </row>
    <row r="32" spans="1:24" s="303" customFormat="1" ht="15" customHeight="1">
      <c r="A32" s="76"/>
      <c r="B32" s="76"/>
      <c r="C32" s="76"/>
      <c r="D32" s="76"/>
      <c r="E32" s="76"/>
      <c r="F32" s="76"/>
      <c r="G32" s="76"/>
      <c r="H32" s="76"/>
      <c r="I32" s="77"/>
      <c r="J32" s="77"/>
      <c r="K32" s="78"/>
      <c r="L32" s="78"/>
      <c r="M32" s="39"/>
    </row>
    <row r="33" spans="1:24" s="330" customFormat="1" ht="15.75">
      <c r="A33" s="57" t="s">
        <v>2211</v>
      </c>
      <c r="B33" s="163"/>
      <c r="C33" s="163"/>
      <c r="D33" s="163"/>
      <c r="E33" s="163"/>
      <c r="F33" s="163"/>
      <c r="G33" s="163"/>
      <c r="H33" s="163"/>
      <c r="I33" s="164"/>
      <c r="J33" s="165"/>
      <c r="K33" s="166"/>
      <c r="L33" s="167"/>
      <c r="M33" s="39"/>
    </row>
    <row r="34" spans="1:24" s="330" customFormat="1" ht="15.75" customHeight="1">
      <c r="A34" s="204"/>
      <c r="B34" s="428" t="s">
        <v>3066</v>
      </c>
      <c r="C34" s="428"/>
      <c r="D34" s="428"/>
      <c r="E34" s="428"/>
      <c r="F34" s="428"/>
      <c r="G34" s="211"/>
      <c r="H34" s="224"/>
      <c r="I34" s="212"/>
      <c r="J34" s="207"/>
      <c r="K34" s="208"/>
      <c r="L34" s="209"/>
      <c r="M34" s="39"/>
      <c r="X34" s="39"/>
    </row>
    <row r="35" spans="1:24" s="330" customFormat="1" ht="15.75">
      <c r="A35" s="210"/>
      <c r="B35" s="429"/>
      <c r="C35" s="429"/>
      <c r="D35" s="429"/>
      <c r="E35" s="429"/>
      <c r="F35" s="429"/>
      <c r="G35" s="211"/>
      <c r="H35" s="224"/>
      <c r="I35" s="212"/>
      <c r="J35" s="213"/>
      <c r="K35" s="214"/>
      <c r="L35" s="215"/>
      <c r="M35" s="39"/>
    </row>
    <row r="36" spans="1:24" s="330" customFormat="1" ht="15.75">
      <c r="A36" s="210"/>
      <c r="B36" s="429"/>
      <c r="C36" s="429"/>
      <c r="D36" s="429"/>
      <c r="E36" s="429"/>
      <c r="F36" s="429"/>
      <c r="G36" s="211"/>
      <c r="H36" s="224"/>
      <c r="I36" s="212"/>
      <c r="J36" s="213"/>
      <c r="K36" s="214"/>
      <c r="L36" s="215"/>
      <c r="M36" s="39"/>
    </row>
    <row r="37" spans="1:24" s="330" customFormat="1" ht="15.75">
      <c r="A37" s="210"/>
      <c r="B37" s="429"/>
      <c r="C37" s="429"/>
      <c r="D37" s="429"/>
      <c r="E37" s="429"/>
      <c r="F37" s="429"/>
      <c r="G37" s="211"/>
      <c r="H37" s="224"/>
      <c r="I37" s="212"/>
      <c r="J37" s="213"/>
      <c r="K37" s="214"/>
      <c r="L37" s="215"/>
      <c r="M37" s="39"/>
    </row>
    <row r="38" spans="1:24" s="330" customFormat="1" ht="15.75">
      <c r="A38" s="210"/>
      <c r="B38" s="430"/>
      <c r="C38" s="430"/>
      <c r="D38" s="430"/>
      <c r="E38" s="430"/>
      <c r="F38" s="430"/>
      <c r="G38" s="211"/>
      <c r="H38" s="224"/>
      <c r="I38" s="212"/>
      <c r="J38" s="213"/>
      <c r="K38" s="214"/>
      <c r="L38" s="215"/>
      <c r="M38" s="39"/>
    </row>
    <row r="39" spans="1:24" s="303" customFormat="1" ht="40.5" customHeight="1">
      <c r="A39" s="67" t="s">
        <v>77</v>
      </c>
      <c r="B39" s="483" t="s">
        <v>1785</v>
      </c>
      <c r="C39" s="491"/>
      <c r="D39" s="491"/>
      <c r="E39" s="491"/>
      <c r="F39" s="491"/>
      <c r="G39" s="484"/>
      <c r="H39" s="328" t="s">
        <v>2204</v>
      </c>
      <c r="I39" s="317" t="s">
        <v>893</v>
      </c>
      <c r="J39" s="317" t="s">
        <v>894</v>
      </c>
      <c r="K39" s="75"/>
      <c r="L39" s="75"/>
      <c r="M39" s="39"/>
    </row>
    <row r="40" spans="1:24" s="303" customFormat="1" ht="15" customHeight="1">
      <c r="A40" s="334" t="s">
        <v>2201</v>
      </c>
      <c r="B40" s="620" t="s">
        <v>3064</v>
      </c>
      <c r="C40" s="620"/>
      <c r="D40" s="620"/>
      <c r="E40" s="620"/>
      <c r="F40" s="620"/>
      <c r="G40" s="620"/>
      <c r="H40" s="337" t="s">
        <v>2205</v>
      </c>
      <c r="I40" s="338">
        <v>1130</v>
      </c>
      <c r="J40" s="338">
        <v>990</v>
      </c>
      <c r="K40" s="339"/>
      <c r="L40" s="339"/>
      <c r="M40" s="39"/>
    </row>
    <row r="41" spans="1:24" s="303" customFormat="1" ht="15" customHeight="1">
      <c r="A41" s="36" t="s">
        <v>2202</v>
      </c>
      <c r="B41" s="620" t="s">
        <v>2203</v>
      </c>
      <c r="C41" s="620"/>
      <c r="D41" s="620"/>
      <c r="E41" s="620"/>
      <c r="F41" s="620"/>
      <c r="G41" s="620"/>
      <c r="H41" s="337" t="s">
        <v>2206</v>
      </c>
      <c r="I41" s="233">
        <v>2270</v>
      </c>
      <c r="J41" s="233">
        <v>1990</v>
      </c>
      <c r="K41" s="340"/>
      <c r="L41" s="340"/>
      <c r="M41" s="39"/>
    </row>
    <row r="42" spans="1:24" s="303" customFormat="1" ht="15" customHeight="1">
      <c r="A42" s="76"/>
      <c r="B42" s="76"/>
      <c r="C42" s="76"/>
      <c r="D42" s="76"/>
      <c r="E42" s="76"/>
      <c r="F42" s="76"/>
      <c r="G42" s="76"/>
      <c r="H42" s="76"/>
      <c r="I42" s="77"/>
      <c r="J42" s="77"/>
      <c r="K42" s="78"/>
      <c r="L42" s="78"/>
      <c r="M42" s="39"/>
    </row>
    <row r="43" spans="1:24" s="330" customFormat="1" ht="15.75">
      <c r="A43" s="57" t="s">
        <v>3086</v>
      </c>
      <c r="B43" s="163"/>
      <c r="C43" s="163"/>
      <c r="D43" s="163"/>
      <c r="E43" s="163"/>
      <c r="F43" s="163"/>
      <c r="G43" s="163"/>
      <c r="H43" s="163"/>
      <c r="I43" s="164"/>
      <c r="J43" s="165"/>
      <c r="K43" s="166"/>
      <c r="L43" s="167"/>
    </row>
    <row r="44" spans="1:24" s="330" customFormat="1" ht="15.75" customHeight="1">
      <c r="A44" s="204"/>
      <c r="B44" s="428" t="s">
        <v>3075</v>
      </c>
      <c r="C44" s="428"/>
      <c r="D44" s="428"/>
      <c r="E44" s="428"/>
      <c r="F44" s="428"/>
      <c r="G44" s="211"/>
      <c r="H44" s="224" t="s">
        <v>3071</v>
      </c>
      <c r="I44" s="212"/>
      <c r="J44" s="207"/>
      <c r="K44" s="208"/>
      <c r="L44" s="209"/>
      <c r="X44" s="39"/>
    </row>
    <row r="45" spans="1:24" s="330" customFormat="1" ht="15.75">
      <c r="A45" s="210"/>
      <c r="B45" s="429"/>
      <c r="C45" s="429"/>
      <c r="D45" s="429"/>
      <c r="E45" s="429"/>
      <c r="F45" s="429"/>
      <c r="G45" s="211"/>
      <c r="H45" s="224" t="s">
        <v>3069</v>
      </c>
      <c r="I45" s="212"/>
      <c r="J45" s="213"/>
      <c r="K45" s="214"/>
      <c r="L45" s="215"/>
    </row>
    <row r="46" spans="1:24" s="330" customFormat="1" ht="15.75">
      <c r="A46" s="210"/>
      <c r="B46" s="429"/>
      <c r="C46" s="429"/>
      <c r="D46" s="429"/>
      <c r="E46" s="429"/>
      <c r="F46" s="429"/>
      <c r="G46" s="211"/>
      <c r="H46" s="224" t="s">
        <v>3070</v>
      </c>
      <c r="I46" s="212"/>
      <c r="J46" s="213"/>
      <c r="K46" s="214"/>
      <c r="L46" s="215"/>
    </row>
    <row r="47" spans="1:24" s="330" customFormat="1" ht="15.75">
      <c r="A47" s="210"/>
      <c r="B47" s="429"/>
      <c r="C47" s="429"/>
      <c r="D47" s="429"/>
      <c r="E47" s="429"/>
      <c r="F47" s="429"/>
      <c r="G47" s="211"/>
      <c r="H47" s="224" t="s">
        <v>3074</v>
      </c>
      <c r="I47" s="212"/>
      <c r="J47" s="213"/>
      <c r="K47" s="214"/>
      <c r="L47" s="215"/>
    </row>
    <row r="48" spans="1:24" s="330" customFormat="1" ht="15.75">
      <c r="A48" s="210"/>
      <c r="B48" s="430"/>
      <c r="C48" s="430"/>
      <c r="D48" s="430"/>
      <c r="E48" s="430"/>
      <c r="F48" s="430"/>
      <c r="G48" s="211"/>
      <c r="H48" s="224" t="s">
        <v>3076</v>
      </c>
      <c r="I48" s="212"/>
      <c r="J48" s="213"/>
      <c r="K48" s="214"/>
      <c r="L48" s="215"/>
    </row>
    <row r="49" spans="1:24" s="303" customFormat="1" ht="40.5" customHeight="1">
      <c r="A49" s="67" t="s">
        <v>77</v>
      </c>
      <c r="B49" s="483" t="s">
        <v>3060</v>
      </c>
      <c r="C49" s="484"/>
      <c r="D49" s="483" t="s">
        <v>3061</v>
      </c>
      <c r="E49" s="484"/>
      <c r="F49" s="403" t="s">
        <v>837</v>
      </c>
      <c r="G49" s="403" t="s">
        <v>2200</v>
      </c>
      <c r="H49" s="403" t="s">
        <v>829</v>
      </c>
      <c r="I49" s="401" t="s">
        <v>893</v>
      </c>
      <c r="J49" s="401" t="s">
        <v>894</v>
      </c>
      <c r="K49" s="75"/>
      <c r="L49" s="75"/>
    </row>
    <row r="50" spans="1:24" s="303" customFormat="1" ht="15" customHeight="1">
      <c r="A50" s="334" t="s">
        <v>3068</v>
      </c>
      <c r="B50" s="625" t="s">
        <v>3072</v>
      </c>
      <c r="C50" s="625"/>
      <c r="D50" s="625" t="s">
        <v>3073</v>
      </c>
      <c r="E50" s="625"/>
      <c r="F50" s="402" t="s">
        <v>844</v>
      </c>
      <c r="G50" s="404">
        <v>611</v>
      </c>
      <c r="H50" s="404">
        <v>2.66</v>
      </c>
      <c r="I50" s="233">
        <v>19989</v>
      </c>
      <c r="J50" s="233">
        <v>17990</v>
      </c>
      <c r="K50" s="340"/>
      <c r="L50" s="340"/>
      <c r="M50" s="39"/>
    </row>
    <row r="51" spans="1:24" s="303" customFormat="1" ht="15" customHeight="1">
      <c r="A51" s="76"/>
      <c r="B51" s="76"/>
      <c r="C51" s="76"/>
      <c r="D51" s="76"/>
      <c r="E51" s="76"/>
      <c r="F51" s="76"/>
      <c r="G51" s="76"/>
      <c r="H51" s="76"/>
      <c r="I51" s="77"/>
      <c r="J51" s="77"/>
      <c r="K51" s="78"/>
      <c r="L51" s="78"/>
      <c r="M51" s="39"/>
    </row>
    <row r="52" spans="1:24" s="330" customFormat="1" ht="15.75">
      <c r="A52" s="57" t="s">
        <v>3062</v>
      </c>
      <c r="B52" s="163"/>
      <c r="C52" s="163"/>
      <c r="D52" s="163"/>
      <c r="E52" s="163"/>
      <c r="F52" s="163"/>
      <c r="G52" s="163"/>
      <c r="H52" s="163"/>
      <c r="I52" s="164"/>
      <c r="J52" s="165"/>
      <c r="K52" s="166"/>
      <c r="L52" s="167"/>
      <c r="M52" s="39"/>
    </row>
    <row r="53" spans="1:24" s="330" customFormat="1" ht="15.75" customHeight="1">
      <c r="A53" s="204"/>
      <c r="B53" s="428" t="s">
        <v>3067</v>
      </c>
      <c r="C53" s="428"/>
      <c r="D53" s="428"/>
      <c r="E53" s="428"/>
      <c r="F53" s="428"/>
      <c r="G53" s="211"/>
      <c r="H53" s="224"/>
      <c r="I53" s="212"/>
      <c r="J53" s="207"/>
      <c r="K53" s="208"/>
      <c r="L53" s="209"/>
      <c r="M53" s="39"/>
      <c r="X53" s="39"/>
    </row>
    <row r="54" spans="1:24" s="330" customFormat="1" ht="15.75">
      <c r="A54" s="210"/>
      <c r="B54" s="429"/>
      <c r="C54" s="429"/>
      <c r="D54" s="429"/>
      <c r="E54" s="429"/>
      <c r="F54" s="429"/>
      <c r="G54" s="211"/>
      <c r="H54" s="224"/>
      <c r="I54" s="212"/>
      <c r="J54" s="213"/>
      <c r="K54" s="214"/>
      <c r="L54" s="215"/>
      <c r="M54" s="39"/>
    </row>
    <row r="55" spans="1:24" s="330" customFormat="1" ht="15.75">
      <c r="A55" s="210"/>
      <c r="B55" s="429"/>
      <c r="C55" s="429"/>
      <c r="D55" s="429"/>
      <c r="E55" s="429"/>
      <c r="F55" s="429"/>
      <c r="G55" s="211"/>
      <c r="H55" s="224"/>
      <c r="I55" s="212"/>
      <c r="J55" s="213"/>
      <c r="K55" s="214"/>
      <c r="L55" s="215"/>
      <c r="M55" s="39"/>
    </row>
    <row r="56" spans="1:24" s="330" customFormat="1" ht="15.75">
      <c r="A56" s="210"/>
      <c r="B56" s="429"/>
      <c r="C56" s="429"/>
      <c r="D56" s="429"/>
      <c r="E56" s="429"/>
      <c r="F56" s="429"/>
      <c r="G56" s="211"/>
      <c r="H56" s="224"/>
      <c r="I56" s="212"/>
      <c r="J56" s="213"/>
      <c r="K56" s="214"/>
      <c r="L56" s="215"/>
      <c r="M56" s="39"/>
    </row>
    <row r="57" spans="1:24" s="330" customFormat="1" ht="15.75">
      <c r="A57" s="210"/>
      <c r="B57" s="430"/>
      <c r="C57" s="430"/>
      <c r="D57" s="430"/>
      <c r="E57" s="430"/>
      <c r="F57" s="430"/>
      <c r="G57" s="211"/>
      <c r="H57" s="224"/>
      <c r="I57" s="212"/>
      <c r="J57" s="213"/>
      <c r="K57" s="214"/>
      <c r="L57" s="215"/>
      <c r="M57" s="39"/>
    </row>
    <row r="58" spans="1:24" s="303" customFormat="1" ht="40.5" customHeight="1">
      <c r="A58" s="67" t="s">
        <v>77</v>
      </c>
      <c r="B58" s="483" t="s">
        <v>1785</v>
      </c>
      <c r="C58" s="491"/>
      <c r="D58" s="491"/>
      <c r="E58" s="491"/>
      <c r="F58" s="491"/>
      <c r="G58" s="484"/>
      <c r="H58" s="403" t="s">
        <v>2204</v>
      </c>
      <c r="I58" s="401" t="s">
        <v>893</v>
      </c>
      <c r="J58" s="401" t="s">
        <v>894</v>
      </c>
      <c r="K58" s="75"/>
      <c r="L58" s="75"/>
      <c r="M58" s="39"/>
    </row>
    <row r="59" spans="1:24" s="303" customFormat="1" ht="15" customHeight="1">
      <c r="A59" s="334" t="s">
        <v>3065</v>
      </c>
      <c r="B59" s="620" t="s">
        <v>3063</v>
      </c>
      <c r="C59" s="620"/>
      <c r="D59" s="620"/>
      <c r="E59" s="620"/>
      <c r="F59" s="620"/>
      <c r="G59" s="620"/>
      <c r="H59" s="337" t="s">
        <v>2205</v>
      </c>
      <c r="I59" s="233">
        <v>1433</v>
      </c>
      <c r="J59" s="233">
        <v>1290</v>
      </c>
      <c r="K59" s="340"/>
      <c r="L59" s="340"/>
      <c r="M59" s="39"/>
    </row>
    <row r="60" spans="1:24" s="303" customFormat="1" ht="15" customHeight="1">
      <c r="A60" s="76"/>
      <c r="B60" s="76"/>
      <c r="C60" s="76"/>
      <c r="D60" s="76"/>
      <c r="E60" s="76"/>
      <c r="F60" s="76"/>
      <c r="G60" s="76"/>
      <c r="H60" s="76"/>
      <c r="I60" s="77"/>
      <c r="J60" s="77"/>
      <c r="K60" s="78"/>
      <c r="L60" s="78"/>
      <c r="M60" s="39"/>
    </row>
    <row r="61" spans="1:24" s="330" customFormat="1" ht="15.75">
      <c r="A61" s="57" t="s">
        <v>3087</v>
      </c>
      <c r="B61" s="163"/>
      <c r="C61" s="163"/>
      <c r="D61" s="163"/>
      <c r="E61" s="163"/>
      <c r="F61" s="163"/>
      <c r="G61" s="163"/>
      <c r="H61" s="163"/>
      <c r="I61" s="164"/>
      <c r="J61" s="165"/>
      <c r="K61" s="166"/>
      <c r="L61" s="167"/>
    </row>
    <row r="62" spans="1:24" s="330" customFormat="1" ht="15.75" customHeight="1">
      <c r="A62" s="204"/>
      <c r="B62" s="428" t="s">
        <v>2894</v>
      </c>
      <c r="C62" s="428"/>
      <c r="D62" s="428"/>
      <c r="E62" s="428"/>
      <c r="F62" s="428"/>
      <c r="G62" s="211"/>
      <c r="H62" s="224" t="s">
        <v>2895</v>
      </c>
      <c r="I62" s="212"/>
      <c r="J62" s="207"/>
      <c r="K62" s="208"/>
      <c r="L62" s="209"/>
      <c r="X62" s="39"/>
    </row>
    <row r="63" spans="1:24" s="330" customFormat="1" ht="15.75">
      <c r="A63" s="210"/>
      <c r="B63" s="429"/>
      <c r="C63" s="429"/>
      <c r="D63" s="429"/>
      <c r="E63" s="429"/>
      <c r="F63" s="429"/>
      <c r="G63" s="211"/>
      <c r="H63" s="224" t="s">
        <v>2898</v>
      </c>
      <c r="I63" s="212"/>
      <c r="J63" s="213"/>
      <c r="K63" s="214"/>
      <c r="L63" s="215"/>
    </row>
    <row r="64" spans="1:24" s="330" customFormat="1" ht="15.75">
      <c r="A64" s="210"/>
      <c r="B64" s="429"/>
      <c r="C64" s="429"/>
      <c r="D64" s="429"/>
      <c r="E64" s="429"/>
      <c r="F64" s="429"/>
      <c r="G64" s="211"/>
      <c r="H64" s="224" t="s">
        <v>2899</v>
      </c>
      <c r="I64" s="212"/>
      <c r="J64" s="213"/>
      <c r="K64" s="214"/>
      <c r="L64" s="215"/>
    </row>
    <row r="65" spans="1:24" s="330" customFormat="1" ht="15.75">
      <c r="A65" s="210"/>
      <c r="B65" s="429"/>
      <c r="C65" s="429"/>
      <c r="D65" s="429"/>
      <c r="E65" s="429"/>
      <c r="F65" s="429"/>
      <c r="G65" s="211"/>
      <c r="H65" s="224" t="s">
        <v>2896</v>
      </c>
      <c r="I65" s="212"/>
      <c r="J65" s="213"/>
      <c r="K65" s="214"/>
      <c r="L65" s="215"/>
    </row>
    <row r="66" spans="1:24" s="330" customFormat="1" ht="15.75">
      <c r="A66" s="210"/>
      <c r="B66" s="430"/>
      <c r="C66" s="430"/>
      <c r="D66" s="430"/>
      <c r="E66" s="430"/>
      <c r="F66" s="430"/>
      <c r="G66" s="211"/>
      <c r="H66" s="224" t="s">
        <v>2897</v>
      </c>
      <c r="I66" s="212"/>
      <c r="J66" s="213"/>
      <c r="K66" s="214"/>
      <c r="L66" s="215"/>
    </row>
    <row r="67" spans="1:24" s="303" customFormat="1" ht="40.5" customHeight="1">
      <c r="A67" s="67" t="s">
        <v>77</v>
      </c>
      <c r="B67" s="390" t="s">
        <v>835</v>
      </c>
      <c r="C67" s="390" t="s">
        <v>827</v>
      </c>
      <c r="D67" s="390" t="s">
        <v>837</v>
      </c>
      <c r="E67" s="390" t="s">
        <v>828</v>
      </c>
      <c r="F67" s="390" t="s">
        <v>829</v>
      </c>
      <c r="G67" s="390" t="s">
        <v>2149</v>
      </c>
      <c r="H67" s="390" t="s">
        <v>830</v>
      </c>
      <c r="I67" s="385" t="s">
        <v>893</v>
      </c>
      <c r="J67" s="385" t="s">
        <v>894</v>
      </c>
      <c r="K67" s="75"/>
      <c r="L67" s="75"/>
    </row>
    <row r="68" spans="1:24" s="303" customFormat="1" ht="15" customHeight="1">
      <c r="A68" s="334" t="s">
        <v>2885</v>
      </c>
      <c r="B68" s="617">
        <v>495</v>
      </c>
      <c r="C68" s="617">
        <v>330</v>
      </c>
      <c r="D68" s="623" t="s">
        <v>844</v>
      </c>
      <c r="E68" s="391">
        <v>1.798</v>
      </c>
      <c r="F68" s="386">
        <v>8.98</v>
      </c>
      <c r="G68" s="618" t="s">
        <v>2893</v>
      </c>
      <c r="H68" s="621" t="s">
        <v>2900</v>
      </c>
      <c r="I68" s="233">
        <v>52384.615384615383</v>
      </c>
      <c r="J68" s="233">
        <v>48300</v>
      </c>
      <c r="K68" s="340"/>
      <c r="L68" s="340"/>
      <c r="M68" s="39"/>
    </row>
    <row r="69" spans="1:24" s="303" customFormat="1">
      <c r="A69" s="334" t="s">
        <v>2886</v>
      </c>
      <c r="B69" s="510"/>
      <c r="C69" s="510"/>
      <c r="D69" s="624"/>
      <c r="E69" s="391">
        <v>3.4980000000000002</v>
      </c>
      <c r="F69" s="386">
        <v>15.88</v>
      </c>
      <c r="G69" s="619"/>
      <c r="H69" s="619"/>
      <c r="I69" s="233">
        <v>54230.769230769227</v>
      </c>
      <c r="J69" s="233">
        <v>49900</v>
      </c>
      <c r="K69" s="340"/>
      <c r="L69" s="340"/>
      <c r="M69" s="39"/>
    </row>
    <row r="70" spans="1:24" s="303" customFormat="1" ht="15" customHeight="1">
      <c r="A70" s="76"/>
      <c r="B70" s="76"/>
      <c r="C70" s="76"/>
      <c r="D70" s="76"/>
      <c r="E70" s="76"/>
      <c r="F70" s="76"/>
      <c r="G70" s="76"/>
      <c r="H70" s="76"/>
      <c r="I70" s="77"/>
      <c r="J70" s="77"/>
      <c r="K70" s="78"/>
      <c r="L70" s="78"/>
      <c r="M70" s="39"/>
    </row>
    <row r="71" spans="1:24" s="330" customFormat="1" ht="15.75">
      <c r="A71" s="57" t="s">
        <v>2887</v>
      </c>
      <c r="B71" s="163"/>
      <c r="C71" s="163"/>
      <c r="D71" s="163"/>
      <c r="E71" s="163"/>
      <c r="F71" s="163"/>
      <c r="G71" s="163"/>
      <c r="H71" s="163"/>
      <c r="I71" s="164"/>
      <c r="J71" s="165"/>
      <c r="K71" s="166"/>
      <c r="L71" s="167"/>
      <c r="M71" s="39"/>
    </row>
    <row r="72" spans="1:24" s="330" customFormat="1" ht="15.75" customHeight="1">
      <c r="A72" s="204"/>
      <c r="B72" s="428" t="s">
        <v>2888</v>
      </c>
      <c r="C72" s="428"/>
      <c r="D72" s="428"/>
      <c r="E72" s="428"/>
      <c r="F72" s="428"/>
      <c r="G72" s="211"/>
      <c r="H72" s="224"/>
      <c r="I72" s="212"/>
      <c r="J72" s="207"/>
      <c r="K72" s="208"/>
      <c r="L72" s="209"/>
      <c r="M72" s="39"/>
      <c r="X72" s="39"/>
    </row>
    <row r="73" spans="1:24" s="330" customFormat="1" ht="15.75">
      <c r="A73" s="210"/>
      <c r="B73" s="429"/>
      <c r="C73" s="429"/>
      <c r="D73" s="429"/>
      <c r="E73" s="429"/>
      <c r="F73" s="429"/>
      <c r="G73" s="211"/>
      <c r="H73" s="224"/>
      <c r="I73" s="212"/>
      <c r="J73" s="213"/>
      <c r="K73" s="214"/>
      <c r="L73" s="215"/>
      <c r="M73" s="39"/>
    </row>
    <row r="74" spans="1:24" s="330" customFormat="1" ht="15.75">
      <c r="A74" s="210"/>
      <c r="B74" s="429"/>
      <c r="C74" s="429"/>
      <c r="D74" s="429"/>
      <c r="E74" s="429"/>
      <c r="F74" s="429"/>
      <c r="G74" s="211"/>
      <c r="H74" s="224"/>
      <c r="I74" s="212"/>
      <c r="J74" s="213"/>
      <c r="K74" s="214"/>
      <c r="L74" s="215"/>
      <c r="M74" s="39"/>
    </row>
    <row r="75" spans="1:24" s="330" customFormat="1" ht="15.75">
      <c r="A75" s="210"/>
      <c r="B75" s="429"/>
      <c r="C75" s="429"/>
      <c r="D75" s="429"/>
      <c r="E75" s="429"/>
      <c r="F75" s="429"/>
      <c r="G75" s="211"/>
      <c r="H75" s="224"/>
      <c r="I75" s="212"/>
      <c r="J75" s="213"/>
      <c r="K75" s="214"/>
      <c r="L75" s="215"/>
      <c r="M75" s="39"/>
    </row>
    <row r="76" spans="1:24" s="330" customFormat="1" ht="15.75">
      <c r="A76" s="210"/>
      <c r="B76" s="430"/>
      <c r="C76" s="430"/>
      <c r="D76" s="430"/>
      <c r="E76" s="430"/>
      <c r="F76" s="430"/>
      <c r="G76" s="211"/>
      <c r="H76" s="224"/>
      <c r="I76" s="212"/>
      <c r="J76" s="213"/>
      <c r="K76" s="214"/>
      <c r="L76" s="215"/>
      <c r="M76" s="39"/>
    </row>
    <row r="77" spans="1:24" s="303" customFormat="1" ht="40.5" customHeight="1">
      <c r="A77" s="67" t="s">
        <v>77</v>
      </c>
      <c r="B77" s="483" t="s">
        <v>1785</v>
      </c>
      <c r="C77" s="491"/>
      <c r="D77" s="491"/>
      <c r="E77" s="491"/>
      <c r="F77" s="491"/>
      <c r="G77" s="484"/>
      <c r="H77" s="390" t="s">
        <v>2204</v>
      </c>
      <c r="I77" s="385" t="s">
        <v>893</v>
      </c>
      <c r="J77" s="385" t="s">
        <v>894</v>
      </c>
      <c r="K77" s="75"/>
      <c r="L77" s="75"/>
      <c r="M77" s="39"/>
    </row>
    <row r="78" spans="1:24" s="303" customFormat="1" ht="15" customHeight="1">
      <c r="A78" s="334" t="s">
        <v>2889</v>
      </c>
      <c r="B78" s="620" t="s">
        <v>2891</v>
      </c>
      <c r="C78" s="620"/>
      <c r="D78" s="620"/>
      <c r="E78" s="620"/>
      <c r="F78" s="620"/>
      <c r="G78" s="620"/>
      <c r="H78" s="337" t="s">
        <v>2205</v>
      </c>
      <c r="I78" s="388">
        <v>2754</v>
      </c>
      <c r="J78" s="233">
        <v>2500</v>
      </c>
      <c r="K78" s="389"/>
      <c r="L78" s="389"/>
      <c r="M78" s="39"/>
    </row>
    <row r="79" spans="1:24" s="303" customFormat="1" ht="15" customHeight="1">
      <c r="A79" s="387" t="s">
        <v>2890</v>
      </c>
      <c r="B79" s="620" t="s">
        <v>2892</v>
      </c>
      <c r="C79" s="620"/>
      <c r="D79" s="620"/>
      <c r="E79" s="620"/>
      <c r="F79" s="620"/>
      <c r="G79" s="620"/>
      <c r="H79" s="337" t="s">
        <v>2205</v>
      </c>
      <c r="I79" s="233">
        <v>2600</v>
      </c>
      <c r="J79" s="233">
        <v>2350</v>
      </c>
      <c r="K79" s="340"/>
      <c r="L79" s="340"/>
      <c r="M79" s="39"/>
    </row>
    <row r="80" spans="1:24" s="39" customFormat="1" ht="15" customHeight="1">
      <c r="A80" s="122"/>
      <c r="B80" s="122"/>
      <c r="C80" s="132"/>
      <c r="D80" s="132"/>
      <c r="E80" s="132"/>
      <c r="F80" s="263"/>
      <c r="G80" s="264"/>
      <c r="H80" s="132"/>
      <c r="I80" s="132"/>
      <c r="J80" s="132"/>
      <c r="K80" s="335"/>
      <c r="L80" s="336"/>
    </row>
    <row r="81" spans="1:24" s="330" customFormat="1" ht="15.75">
      <c r="A81" s="57" t="s">
        <v>3088</v>
      </c>
      <c r="B81" s="163"/>
      <c r="C81" s="163"/>
      <c r="D81" s="163"/>
      <c r="E81" s="163"/>
      <c r="F81" s="163"/>
      <c r="G81" s="163"/>
      <c r="H81" s="163"/>
      <c r="I81" s="164"/>
      <c r="J81" s="165"/>
      <c r="K81" s="166"/>
      <c r="L81" s="167"/>
      <c r="M81" s="39"/>
    </row>
    <row r="82" spans="1:24" s="330" customFormat="1" ht="15.75" customHeight="1">
      <c r="A82" s="204"/>
      <c r="B82" s="428" t="s">
        <v>2860</v>
      </c>
      <c r="C82" s="428"/>
      <c r="D82" s="428"/>
      <c r="E82" s="428"/>
      <c r="F82" s="428"/>
      <c r="G82" s="211"/>
      <c r="H82" s="224" t="s">
        <v>2861</v>
      </c>
      <c r="I82" s="212"/>
      <c r="J82" s="207"/>
      <c r="K82" s="208"/>
      <c r="L82" s="209"/>
      <c r="M82" s="39"/>
      <c r="X82" s="39"/>
    </row>
    <row r="83" spans="1:24" s="330" customFormat="1" ht="15.75">
      <c r="A83" s="210"/>
      <c r="B83" s="429"/>
      <c r="C83" s="429"/>
      <c r="D83" s="429"/>
      <c r="E83" s="429"/>
      <c r="F83" s="429"/>
      <c r="G83" s="211"/>
      <c r="H83" s="224" t="s">
        <v>2872</v>
      </c>
      <c r="I83" s="212"/>
      <c r="J83" s="213"/>
      <c r="K83" s="214"/>
      <c r="L83" s="215"/>
      <c r="M83" s="39"/>
    </row>
    <row r="84" spans="1:24" s="330" customFormat="1" ht="15.75">
      <c r="A84" s="210"/>
      <c r="B84" s="429"/>
      <c r="C84" s="429"/>
      <c r="D84" s="429"/>
      <c r="E84" s="429"/>
      <c r="F84" s="429"/>
      <c r="G84" s="211"/>
      <c r="H84" s="224" t="s">
        <v>2863</v>
      </c>
      <c r="I84" s="212"/>
      <c r="J84" s="213"/>
      <c r="K84" s="214"/>
      <c r="L84" s="215"/>
      <c r="M84" s="39"/>
    </row>
    <row r="85" spans="1:24" s="330" customFormat="1" ht="15.75">
      <c r="A85" s="210"/>
      <c r="B85" s="429"/>
      <c r="C85" s="429"/>
      <c r="D85" s="429"/>
      <c r="E85" s="429"/>
      <c r="F85" s="429"/>
      <c r="G85" s="211"/>
      <c r="H85" s="224" t="s">
        <v>2182</v>
      </c>
      <c r="I85" s="212"/>
      <c r="J85" s="213"/>
      <c r="K85" s="214"/>
      <c r="L85" s="215"/>
      <c r="M85" s="39"/>
    </row>
    <row r="86" spans="1:24" s="330" customFormat="1" ht="15.75">
      <c r="A86" s="210"/>
      <c r="B86" s="430"/>
      <c r="C86" s="430"/>
      <c r="D86" s="430"/>
      <c r="E86" s="430"/>
      <c r="F86" s="430"/>
      <c r="G86" s="211"/>
      <c r="H86" s="224" t="s">
        <v>2862</v>
      </c>
      <c r="I86" s="212"/>
      <c r="J86" s="213"/>
      <c r="K86" s="214"/>
      <c r="L86" s="215"/>
      <c r="M86" s="39"/>
    </row>
    <row r="87" spans="1:24" s="303" customFormat="1" ht="40.5" customHeight="1">
      <c r="A87" s="67" t="s">
        <v>77</v>
      </c>
      <c r="B87" s="371" t="s">
        <v>835</v>
      </c>
      <c r="C87" s="371" t="s">
        <v>827</v>
      </c>
      <c r="D87" s="371" t="s">
        <v>837</v>
      </c>
      <c r="E87" s="371" t="s">
        <v>828</v>
      </c>
      <c r="F87" s="371" t="s">
        <v>829</v>
      </c>
      <c r="G87" s="371" t="s">
        <v>2149</v>
      </c>
      <c r="H87" s="371" t="s">
        <v>830</v>
      </c>
      <c r="I87" s="368" t="s">
        <v>893</v>
      </c>
      <c r="J87" s="368" t="s">
        <v>894</v>
      </c>
      <c r="K87" s="75"/>
      <c r="L87" s="75"/>
      <c r="M87" s="39"/>
    </row>
    <row r="88" spans="1:24" s="39" customFormat="1" ht="15" customHeight="1">
      <c r="A88" s="369" t="s">
        <v>2842</v>
      </c>
      <c r="B88" s="367">
        <v>319</v>
      </c>
      <c r="C88" s="370">
        <v>177</v>
      </c>
      <c r="D88" s="618" t="s">
        <v>844</v>
      </c>
      <c r="E88" s="372">
        <v>0.105</v>
      </c>
      <c r="F88" s="370">
        <v>0.5</v>
      </c>
      <c r="G88" s="370" t="s">
        <v>2866</v>
      </c>
      <c r="H88" s="492" t="s">
        <v>843</v>
      </c>
      <c r="I88" s="381">
        <v>54184.615384615383</v>
      </c>
      <c r="J88" s="379">
        <v>39960</v>
      </c>
      <c r="K88" s="382"/>
      <c r="L88" s="380"/>
      <c r="N88" s="303"/>
      <c r="O88" s="378"/>
    </row>
    <row r="89" spans="1:24" s="39" customFormat="1" ht="15" customHeight="1">
      <c r="A89" s="369" t="s">
        <v>2849</v>
      </c>
      <c r="B89" s="266">
        <v>475</v>
      </c>
      <c r="C89" s="370">
        <v>268</v>
      </c>
      <c r="D89" s="622"/>
      <c r="E89" s="372">
        <v>0.11700000000000001</v>
      </c>
      <c r="F89" s="370">
        <v>0.56000000000000005</v>
      </c>
      <c r="G89" s="370" t="s">
        <v>2867</v>
      </c>
      <c r="H89" s="493"/>
      <c r="I89" s="381">
        <v>74461.538461538454</v>
      </c>
      <c r="J89" s="379">
        <v>54890</v>
      </c>
      <c r="K89" s="382"/>
      <c r="L89" s="380"/>
      <c r="N89" s="303"/>
      <c r="O89" s="378"/>
    </row>
    <row r="90" spans="1:24" s="39" customFormat="1" ht="15" customHeight="1">
      <c r="A90" s="369" t="s">
        <v>2850</v>
      </c>
      <c r="B90" s="266">
        <v>604</v>
      </c>
      <c r="C90" s="370">
        <v>294</v>
      </c>
      <c r="D90" s="622"/>
      <c r="E90" s="372">
        <v>0.15</v>
      </c>
      <c r="F90" s="370">
        <v>0.72</v>
      </c>
      <c r="G90" s="370" t="s">
        <v>2868</v>
      </c>
      <c r="H90" s="493"/>
      <c r="I90" s="381">
        <v>87938.461538461532</v>
      </c>
      <c r="J90" s="379">
        <v>64780</v>
      </c>
      <c r="K90" s="382"/>
      <c r="L90" s="380"/>
      <c r="N90" s="303"/>
      <c r="O90" s="378"/>
    </row>
    <row r="91" spans="1:24" s="39" customFormat="1" ht="15" customHeight="1">
      <c r="A91" s="369" t="s">
        <v>2851</v>
      </c>
      <c r="B91" s="266">
        <v>799</v>
      </c>
      <c r="C91" s="370">
        <v>342</v>
      </c>
      <c r="D91" s="622"/>
      <c r="E91" s="372">
        <v>0.2</v>
      </c>
      <c r="F91" s="370">
        <v>0.96</v>
      </c>
      <c r="G91" s="370" t="s">
        <v>2869</v>
      </c>
      <c r="H91" s="493"/>
      <c r="I91" s="381">
        <v>103153.84615384616</v>
      </c>
      <c r="J91" s="379">
        <v>76010</v>
      </c>
      <c r="K91" s="382"/>
      <c r="L91" s="380"/>
      <c r="M91" s="383"/>
      <c r="N91" s="303"/>
      <c r="O91" s="378"/>
    </row>
    <row r="92" spans="1:24" s="39" customFormat="1" ht="15" customHeight="1">
      <c r="A92" s="369" t="s">
        <v>2852</v>
      </c>
      <c r="B92" s="266">
        <v>1257</v>
      </c>
      <c r="C92" s="370">
        <v>391</v>
      </c>
      <c r="D92" s="622"/>
      <c r="E92" s="372">
        <v>0.44</v>
      </c>
      <c r="F92" s="370">
        <v>2.1</v>
      </c>
      <c r="G92" s="370" t="s">
        <v>2870</v>
      </c>
      <c r="H92" s="493"/>
      <c r="I92" s="381">
        <v>150061.53846153847</v>
      </c>
      <c r="J92" s="379">
        <v>110570</v>
      </c>
      <c r="K92" s="382"/>
      <c r="L92" s="380"/>
      <c r="N92" s="303"/>
      <c r="O92" s="378"/>
    </row>
    <row r="93" spans="1:24" s="39" customFormat="1" ht="15" customHeight="1">
      <c r="A93" s="369" t="s">
        <v>2853</v>
      </c>
      <c r="B93" s="266">
        <v>1854</v>
      </c>
      <c r="C93" s="370">
        <v>316</v>
      </c>
      <c r="D93" s="619"/>
      <c r="E93" s="372">
        <v>0.71</v>
      </c>
      <c r="F93" s="370">
        <v>3.4</v>
      </c>
      <c r="G93" s="370" t="s">
        <v>2871</v>
      </c>
      <c r="H93" s="494"/>
      <c r="I93" s="233">
        <v>175569.23076923075</v>
      </c>
      <c r="J93" s="233">
        <v>129360</v>
      </c>
      <c r="K93" s="340"/>
      <c r="L93" s="340"/>
      <c r="N93" s="303"/>
      <c r="O93" s="378"/>
    </row>
    <row r="94" spans="1:24" s="39" customFormat="1" ht="15" customHeight="1">
      <c r="A94" s="76"/>
      <c r="B94" s="76"/>
      <c r="C94" s="76"/>
      <c r="D94" s="76"/>
      <c r="E94" s="76"/>
      <c r="F94" s="76"/>
      <c r="G94" s="76"/>
      <c r="H94" s="76"/>
      <c r="I94" s="77"/>
      <c r="J94" s="77"/>
      <c r="K94" s="78"/>
      <c r="L94" s="78"/>
    </row>
    <row r="95" spans="1:24" s="330" customFormat="1" ht="15.75">
      <c r="A95" s="57" t="s">
        <v>2878</v>
      </c>
      <c r="B95" s="163"/>
      <c r="C95" s="163"/>
      <c r="D95" s="163"/>
      <c r="E95" s="163"/>
      <c r="F95" s="163"/>
      <c r="G95" s="163"/>
      <c r="H95" s="163"/>
      <c r="I95" s="164"/>
      <c r="J95" s="165"/>
      <c r="K95" s="166"/>
      <c r="L95" s="167"/>
      <c r="M95" s="39"/>
    </row>
    <row r="96" spans="1:24" s="303" customFormat="1" ht="21" customHeight="1">
      <c r="A96" s="507" t="s">
        <v>77</v>
      </c>
      <c r="B96" s="506" t="s">
        <v>1785</v>
      </c>
      <c r="C96" s="506"/>
      <c r="D96" s="506"/>
      <c r="E96" s="506"/>
      <c r="F96" s="506"/>
      <c r="G96" s="506"/>
      <c r="H96" s="506"/>
      <c r="I96" s="550" t="s">
        <v>893</v>
      </c>
      <c r="J96" s="550" t="s">
        <v>894</v>
      </c>
      <c r="K96" s="545"/>
      <c r="L96" s="593"/>
      <c r="M96" s="39"/>
      <c r="O96" s="304"/>
      <c r="P96" s="304"/>
      <c r="Q96" s="304"/>
      <c r="R96" s="304"/>
      <c r="S96" s="304"/>
      <c r="T96" s="304"/>
      <c r="U96" s="304"/>
      <c r="V96" s="304"/>
      <c r="W96" s="304"/>
      <c r="X96" s="304"/>
    </row>
    <row r="97" spans="1:24" s="303" customFormat="1" ht="21" customHeight="1">
      <c r="A97" s="507"/>
      <c r="B97" s="506"/>
      <c r="C97" s="506"/>
      <c r="D97" s="506"/>
      <c r="E97" s="506"/>
      <c r="F97" s="506"/>
      <c r="G97" s="506"/>
      <c r="H97" s="506"/>
      <c r="I97" s="551"/>
      <c r="J97" s="551"/>
      <c r="K97" s="545"/>
      <c r="L97" s="439"/>
      <c r="M97" s="39"/>
      <c r="O97" s="304"/>
      <c r="P97" s="304"/>
      <c r="Q97" s="304"/>
      <c r="R97" s="304"/>
      <c r="S97" s="304"/>
      <c r="T97" s="304"/>
      <c r="U97" s="304"/>
      <c r="V97" s="304"/>
      <c r="W97" s="304"/>
      <c r="X97" s="304"/>
    </row>
    <row r="98" spans="1:24" s="303" customFormat="1" ht="16.5" customHeight="1">
      <c r="A98" s="194" t="s">
        <v>2877</v>
      </c>
      <c r="B98" s="641" t="s">
        <v>2879</v>
      </c>
      <c r="C98" s="555"/>
      <c r="D98" s="555"/>
      <c r="E98" s="555"/>
      <c r="F98" s="555"/>
      <c r="G98" s="555"/>
      <c r="H98" s="556"/>
      <c r="I98" s="233">
        <v>8138</v>
      </c>
      <c r="J98" s="233">
        <v>5740</v>
      </c>
      <c r="K98" s="340"/>
      <c r="L98" s="340"/>
      <c r="M98" s="39"/>
      <c r="O98" s="304"/>
      <c r="P98" s="304"/>
      <c r="Q98" s="304"/>
      <c r="R98" s="304"/>
      <c r="S98" s="304"/>
      <c r="T98" s="304"/>
      <c r="U98" s="304"/>
      <c r="V98" s="304"/>
      <c r="W98" s="304"/>
      <c r="X98" s="304"/>
    </row>
    <row r="99" spans="1:24" s="39" customFormat="1" ht="15" customHeight="1">
      <c r="A99" s="122"/>
      <c r="B99" s="122"/>
      <c r="C99" s="132"/>
      <c r="D99" s="132"/>
      <c r="E99" s="132"/>
      <c r="F99" s="263"/>
      <c r="G99" s="264"/>
      <c r="H99" s="132"/>
      <c r="I99" s="132"/>
      <c r="J99" s="132"/>
      <c r="K99" s="335"/>
      <c r="L99" s="336"/>
    </row>
    <row r="100" spans="1:24" s="330" customFormat="1" ht="15.75">
      <c r="A100" s="57" t="s">
        <v>3089</v>
      </c>
      <c r="B100" s="163"/>
      <c r="C100" s="163"/>
      <c r="D100" s="163"/>
      <c r="E100" s="163"/>
      <c r="F100" s="163"/>
      <c r="G100" s="163"/>
      <c r="H100" s="163"/>
      <c r="I100" s="164"/>
      <c r="J100" s="165"/>
      <c r="K100" s="166"/>
      <c r="L100" s="167"/>
      <c r="M100" s="39"/>
    </row>
    <row r="101" spans="1:24" s="330" customFormat="1" ht="15.75" customHeight="1">
      <c r="A101" s="204"/>
      <c r="B101" s="428" t="s">
        <v>2859</v>
      </c>
      <c r="C101" s="428"/>
      <c r="D101" s="428"/>
      <c r="E101" s="428"/>
      <c r="F101" s="428"/>
      <c r="G101" s="211"/>
      <c r="H101" s="224" t="s">
        <v>2864</v>
      </c>
      <c r="I101" s="212"/>
      <c r="J101" s="207"/>
      <c r="K101" s="208"/>
      <c r="L101" s="209"/>
      <c r="M101" s="39"/>
      <c r="X101" s="39"/>
    </row>
    <row r="102" spans="1:24" s="330" customFormat="1" ht="15.75">
      <c r="A102" s="210"/>
      <c r="B102" s="429"/>
      <c r="C102" s="429"/>
      <c r="D102" s="429"/>
      <c r="E102" s="429"/>
      <c r="F102" s="429"/>
      <c r="G102" s="211"/>
      <c r="H102" s="224" t="s">
        <v>2873</v>
      </c>
      <c r="I102" s="212"/>
      <c r="J102" s="213"/>
      <c r="K102" s="214"/>
      <c r="L102" s="215"/>
      <c r="M102" s="39"/>
    </row>
    <row r="103" spans="1:24" s="330" customFormat="1" ht="15.75">
      <c r="A103" s="210"/>
      <c r="B103" s="429"/>
      <c r="C103" s="429"/>
      <c r="D103" s="429"/>
      <c r="E103" s="429"/>
      <c r="F103" s="429"/>
      <c r="G103" s="211"/>
      <c r="H103" s="224" t="s">
        <v>2865</v>
      </c>
      <c r="I103" s="212"/>
      <c r="J103" s="213"/>
      <c r="K103" s="214"/>
      <c r="L103" s="215"/>
      <c r="M103" s="39"/>
    </row>
    <row r="104" spans="1:24" s="330" customFormat="1" ht="15.75">
      <c r="A104" s="210"/>
      <c r="B104" s="429"/>
      <c r="C104" s="429"/>
      <c r="D104" s="429"/>
      <c r="E104" s="429"/>
      <c r="F104" s="429"/>
      <c r="G104" s="211"/>
      <c r="H104" s="224" t="s">
        <v>2182</v>
      </c>
      <c r="I104" s="212"/>
      <c r="J104" s="213"/>
      <c r="K104" s="214"/>
      <c r="L104" s="215"/>
      <c r="M104" s="39"/>
    </row>
    <row r="105" spans="1:24" s="330" customFormat="1" ht="15.75">
      <c r="A105" s="210"/>
      <c r="B105" s="430"/>
      <c r="C105" s="430"/>
      <c r="D105" s="430"/>
      <c r="E105" s="430"/>
      <c r="F105" s="430"/>
      <c r="G105" s="211"/>
      <c r="H105" s="224" t="s">
        <v>2862</v>
      </c>
      <c r="I105" s="212"/>
      <c r="J105" s="213"/>
      <c r="K105" s="214"/>
      <c r="L105" s="215"/>
      <c r="M105" s="39"/>
    </row>
    <row r="106" spans="1:24" s="303" customFormat="1" ht="40.5" customHeight="1">
      <c r="A106" s="67" t="s">
        <v>77</v>
      </c>
      <c r="B106" s="371" t="s">
        <v>835</v>
      </c>
      <c r="C106" s="371" t="s">
        <v>827</v>
      </c>
      <c r="D106" s="371" t="s">
        <v>837</v>
      </c>
      <c r="E106" s="371" t="s">
        <v>828</v>
      </c>
      <c r="F106" s="371" t="s">
        <v>829</v>
      </c>
      <c r="G106" s="371" t="s">
        <v>2854</v>
      </c>
      <c r="H106" s="371" t="s">
        <v>830</v>
      </c>
      <c r="I106" s="368" t="s">
        <v>893</v>
      </c>
      <c r="J106" s="368" t="s">
        <v>894</v>
      </c>
      <c r="K106" s="75"/>
      <c r="L106" s="75"/>
      <c r="M106" s="39"/>
    </row>
    <row r="107" spans="1:24" s="39" customFormat="1" ht="15" customHeight="1">
      <c r="A107" s="369" t="s">
        <v>2843</v>
      </c>
      <c r="B107" s="367">
        <v>230</v>
      </c>
      <c r="C107" s="370">
        <v>114</v>
      </c>
      <c r="D107" s="618" t="s">
        <v>844</v>
      </c>
      <c r="E107" s="372">
        <v>3.7999999999999999E-2</v>
      </c>
      <c r="F107" s="370">
        <v>0.5</v>
      </c>
      <c r="G107" s="370" t="s">
        <v>2855</v>
      </c>
      <c r="H107" s="492" t="s">
        <v>843</v>
      </c>
      <c r="I107" s="379">
        <v>65584.615384615376</v>
      </c>
      <c r="J107" s="379">
        <v>55170</v>
      </c>
      <c r="K107" s="382"/>
      <c r="L107" s="380"/>
      <c r="N107" s="303"/>
    </row>
    <row r="108" spans="1:24" s="39" customFormat="1" ht="15" customHeight="1">
      <c r="A108" s="369" t="s">
        <v>2844</v>
      </c>
      <c r="B108" s="266">
        <v>342</v>
      </c>
      <c r="C108" s="370">
        <v>257</v>
      </c>
      <c r="D108" s="622"/>
      <c r="E108" s="372">
        <v>8.5000000000000006E-2</v>
      </c>
      <c r="F108" s="370">
        <v>0.56000000000000005</v>
      </c>
      <c r="G108" s="370" t="s">
        <v>2856</v>
      </c>
      <c r="H108" s="493"/>
      <c r="I108" s="379">
        <v>90707.692307692298</v>
      </c>
      <c r="J108" s="379">
        <v>76230</v>
      </c>
      <c r="K108" s="382"/>
      <c r="L108" s="380"/>
      <c r="N108" s="303"/>
    </row>
    <row r="109" spans="1:24" s="39" customFormat="1" ht="15" customHeight="1">
      <c r="A109" s="369" t="s">
        <v>2845</v>
      </c>
      <c r="B109" s="266">
        <v>508</v>
      </c>
      <c r="C109" s="370">
        <v>284</v>
      </c>
      <c r="D109" s="622"/>
      <c r="E109" s="372">
        <v>0.107</v>
      </c>
      <c r="F109" s="370">
        <v>0.72</v>
      </c>
      <c r="G109" s="370" t="s">
        <v>2857</v>
      </c>
      <c r="H109" s="493"/>
      <c r="I109" s="379">
        <v>107030.76923076923</v>
      </c>
      <c r="J109" s="379">
        <v>89950</v>
      </c>
      <c r="K109" s="382"/>
      <c r="L109" s="380"/>
      <c r="N109" s="303"/>
    </row>
    <row r="110" spans="1:24" s="39" customFormat="1" ht="15" customHeight="1">
      <c r="A110" s="369" t="s">
        <v>2846</v>
      </c>
      <c r="B110" s="266">
        <v>647</v>
      </c>
      <c r="C110" s="370">
        <v>289</v>
      </c>
      <c r="D110" s="619"/>
      <c r="E110" s="372">
        <v>0.14000000000000001</v>
      </c>
      <c r="F110" s="370">
        <v>0.96</v>
      </c>
      <c r="G110" s="370" t="s">
        <v>2858</v>
      </c>
      <c r="H110" s="494"/>
      <c r="I110" s="233">
        <v>125430.76923076922</v>
      </c>
      <c r="J110" s="233">
        <v>105400</v>
      </c>
      <c r="K110" s="340"/>
      <c r="L110" s="340"/>
      <c r="N110" s="303"/>
    </row>
    <row r="111" spans="1:24" s="39" customFormat="1" ht="15" customHeight="1">
      <c r="A111" s="122"/>
      <c r="B111" s="122"/>
      <c r="C111" s="132"/>
      <c r="D111" s="132"/>
      <c r="E111" s="132"/>
      <c r="F111" s="263"/>
      <c r="G111" s="264"/>
      <c r="H111" s="132"/>
      <c r="I111" s="132"/>
      <c r="J111" s="132"/>
      <c r="K111" s="335"/>
      <c r="L111" s="336"/>
    </row>
    <row r="112" spans="1:24" s="199" customFormat="1" ht="15.75">
      <c r="A112" s="57" t="s">
        <v>803</v>
      </c>
      <c r="B112" s="163"/>
      <c r="C112" s="163"/>
      <c r="D112" s="163"/>
      <c r="E112" s="163"/>
      <c r="F112" s="163"/>
      <c r="G112" s="163"/>
      <c r="H112" s="163"/>
      <c r="I112" s="164"/>
      <c r="J112" s="165"/>
      <c r="K112" s="166"/>
      <c r="L112" s="167"/>
      <c r="M112" s="39"/>
    </row>
    <row r="113" spans="1:24" s="199" customFormat="1" ht="15.75" customHeight="1">
      <c r="A113" s="204"/>
      <c r="B113" s="428" t="s">
        <v>2848</v>
      </c>
      <c r="C113" s="428"/>
      <c r="D113" s="428"/>
      <c r="E113" s="428"/>
      <c r="F113" s="428"/>
      <c r="G113" s="205"/>
      <c r="H113" s="223"/>
      <c r="I113" s="206"/>
      <c r="J113" s="207"/>
      <c r="K113" s="208"/>
      <c r="L113" s="209"/>
      <c r="M113" s="39"/>
      <c r="X113" s="39"/>
    </row>
    <row r="114" spans="1:24" s="199" customFormat="1" ht="15.75">
      <c r="A114" s="210"/>
      <c r="B114" s="429"/>
      <c r="C114" s="429"/>
      <c r="D114" s="429"/>
      <c r="E114" s="429"/>
      <c r="F114" s="429"/>
      <c r="G114" s="211"/>
      <c r="H114" s="224"/>
      <c r="I114" s="212"/>
      <c r="J114" s="213"/>
      <c r="K114" s="214"/>
      <c r="L114" s="215"/>
      <c r="M114" s="39"/>
    </row>
    <row r="115" spans="1:24" s="199" customFormat="1" ht="15.75">
      <c r="A115" s="210"/>
      <c r="B115" s="429"/>
      <c r="C115" s="429"/>
      <c r="D115" s="429"/>
      <c r="E115" s="429"/>
      <c r="F115" s="429"/>
      <c r="G115" s="211"/>
      <c r="H115" s="224"/>
      <c r="I115" s="212"/>
      <c r="J115" s="213"/>
      <c r="K115" s="214"/>
      <c r="L115" s="215"/>
      <c r="M115" s="39"/>
    </row>
    <row r="116" spans="1:24" s="199" customFormat="1" ht="15.75">
      <c r="A116" s="210"/>
      <c r="B116" s="429"/>
      <c r="C116" s="429"/>
      <c r="D116" s="429"/>
      <c r="E116" s="429"/>
      <c r="F116" s="429"/>
      <c r="G116" s="211"/>
      <c r="H116" s="224"/>
      <c r="I116" s="212"/>
      <c r="J116" s="213"/>
      <c r="K116" s="214"/>
      <c r="L116" s="215"/>
      <c r="M116" s="39"/>
    </row>
    <row r="117" spans="1:24" s="199" customFormat="1" ht="15.75" customHeight="1">
      <c r="A117" s="210"/>
      <c r="B117" s="430"/>
      <c r="C117" s="430"/>
      <c r="D117" s="430"/>
      <c r="E117" s="430"/>
      <c r="F117" s="430"/>
      <c r="G117" s="211"/>
      <c r="H117" s="224"/>
      <c r="I117" s="212"/>
      <c r="J117" s="213"/>
      <c r="K117" s="214"/>
      <c r="L117" s="215"/>
      <c r="M117" s="39"/>
    </row>
    <row r="118" spans="1:24" s="195" customFormat="1" ht="40.5" customHeight="1">
      <c r="A118" s="67" t="s">
        <v>77</v>
      </c>
      <c r="B118" s="483" t="s">
        <v>1706</v>
      </c>
      <c r="C118" s="491"/>
      <c r="D118" s="491"/>
      <c r="E118" s="491"/>
      <c r="F118" s="373" t="s">
        <v>2874</v>
      </c>
      <c r="G118" s="328" t="s">
        <v>1704</v>
      </c>
      <c r="H118" s="328" t="s">
        <v>1705</v>
      </c>
      <c r="I118" s="317" t="s">
        <v>893</v>
      </c>
      <c r="J118" s="317" t="s">
        <v>894</v>
      </c>
      <c r="K118" s="75"/>
      <c r="L118" s="75"/>
      <c r="M118" s="39"/>
    </row>
    <row r="119" spans="1:24" s="39" customFormat="1" ht="30" customHeight="1">
      <c r="A119" s="333" t="s">
        <v>2174</v>
      </c>
      <c r="B119" s="517" t="s">
        <v>1707</v>
      </c>
      <c r="C119" s="534"/>
      <c r="D119" s="534"/>
      <c r="E119" s="534"/>
      <c r="F119" s="368" t="s">
        <v>2876</v>
      </c>
      <c r="G119" s="329" t="s">
        <v>1708</v>
      </c>
      <c r="H119" s="270" t="s">
        <v>2172</v>
      </c>
      <c r="I119" s="233">
        <v>4600</v>
      </c>
      <c r="J119" s="233">
        <v>3890</v>
      </c>
      <c r="K119" s="340"/>
      <c r="L119" s="340"/>
      <c r="N119" s="303"/>
    </row>
    <row r="120" spans="1:24" s="39" customFormat="1" ht="15" customHeight="1">
      <c r="A120" s="36" t="s">
        <v>2175</v>
      </c>
      <c r="B120" s="539"/>
      <c r="C120" s="540"/>
      <c r="D120" s="540"/>
      <c r="E120" s="540"/>
      <c r="F120" s="368" t="s">
        <v>2875</v>
      </c>
      <c r="G120" s="329" t="s">
        <v>1709</v>
      </c>
      <c r="H120" s="270" t="s">
        <v>2173</v>
      </c>
      <c r="I120" s="233">
        <v>17985</v>
      </c>
      <c r="J120" s="233">
        <v>15140</v>
      </c>
      <c r="K120" s="340"/>
      <c r="L120" s="340"/>
      <c r="N120" s="303"/>
    </row>
    <row r="121" spans="1:24" s="39" customFormat="1" ht="15" customHeight="1">
      <c r="A121" s="76"/>
      <c r="B121" s="76"/>
      <c r="C121" s="76"/>
      <c r="D121" s="76"/>
      <c r="E121" s="76"/>
      <c r="F121" s="76"/>
      <c r="G121" s="76"/>
      <c r="H121" s="76"/>
      <c r="I121" s="77"/>
      <c r="J121" s="77"/>
      <c r="K121" s="78"/>
      <c r="L121" s="78"/>
      <c r="N121" s="303"/>
    </row>
    <row r="122" spans="1:24" s="330" customFormat="1" ht="15.75">
      <c r="A122" s="57" t="s">
        <v>2921</v>
      </c>
      <c r="B122" s="163"/>
      <c r="C122" s="163"/>
      <c r="D122" s="163"/>
      <c r="E122" s="163"/>
      <c r="F122" s="163"/>
      <c r="G122" s="163"/>
      <c r="H122" s="163"/>
      <c r="I122" s="164"/>
      <c r="J122" s="165"/>
      <c r="K122" s="166"/>
      <c r="L122" s="167"/>
      <c r="M122" s="39"/>
    </row>
    <row r="123" spans="1:24" s="330" customFormat="1" ht="15.75" customHeight="1">
      <c r="A123" s="204"/>
      <c r="B123" s="428" t="s">
        <v>2922</v>
      </c>
      <c r="C123" s="428"/>
      <c r="D123" s="428"/>
      <c r="E123" s="428"/>
      <c r="F123" s="428"/>
      <c r="G123" s="205"/>
      <c r="H123" s="223"/>
      <c r="I123" s="206"/>
      <c r="J123" s="207"/>
      <c r="K123" s="208"/>
      <c r="L123" s="209"/>
      <c r="M123" s="39"/>
      <c r="X123" s="39"/>
    </row>
    <row r="124" spans="1:24" s="330" customFormat="1" ht="15.75">
      <c r="A124" s="210"/>
      <c r="B124" s="429"/>
      <c r="C124" s="429"/>
      <c r="D124" s="429"/>
      <c r="E124" s="429"/>
      <c r="F124" s="429"/>
      <c r="G124" s="211"/>
      <c r="H124" s="224"/>
      <c r="I124" s="212"/>
      <c r="J124" s="213"/>
      <c r="K124" s="214"/>
      <c r="L124" s="215"/>
      <c r="M124" s="39"/>
    </row>
    <row r="125" spans="1:24" s="330" customFormat="1" ht="15.75">
      <c r="A125" s="210"/>
      <c r="B125" s="429"/>
      <c r="C125" s="429"/>
      <c r="D125" s="429"/>
      <c r="E125" s="429"/>
      <c r="F125" s="429"/>
      <c r="G125" s="211"/>
      <c r="H125" s="224"/>
      <c r="I125" s="212"/>
      <c r="J125" s="213"/>
      <c r="K125" s="214"/>
      <c r="L125" s="215"/>
      <c r="M125" s="39"/>
    </row>
    <row r="126" spans="1:24" s="330" customFormat="1" ht="15.75">
      <c r="A126" s="210"/>
      <c r="B126" s="429"/>
      <c r="C126" s="429"/>
      <c r="D126" s="429"/>
      <c r="E126" s="429"/>
      <c r="F126" s="429"/>
      <c r="G126" s="211"/>
      <c r="H126" s="224"/>
      <c r="I126" s="212"/>
      <c r="J126" s="213"/>
      <c r="K126" s="214"/>
      <c r="L126" s="215"/>
      <c r="M126" s="39"/>
    </row>
    <row r="127" spans="1:24" s="330" customFormat="1" ht="15.75">
      <c r="A127" s="210"/>
      <c r="B127" s="430"/>
      <c r="C127" s="430"/>
      <c r="D127" s="430"/>
      <c r="E127" s="430"/>
      <c r="F127" s="430"/>
      <c r="G127" s="211"/>
      <c r="H127" s="224"/>
      <c r="I127" s="212"/>
      <c r="J127" s="271"/>
      <c r="K127" s="214"/>
      <c r="L127" s="215"/>
      <c r="M127" s="39"/>
    </row>
    <row r="128" spans="1:24" s="303" customFormat="1" ht="40.5" customHeight="1">
      <c r="A128" s="67" t="s">
        <v>77</v>
      </c>
      <c r="B128" s="610" t="s">
        <v>1569</v>
      </c>
      <c r="C128" s="610"/>
      <c r="D128" s="610"/>
      <c r="E128" s="610" t="s">
        <v>1570</v>
      </c>
      <c r="F128" s="610"/>
      <c r="G128" s="610" t="s">
        <v>2917</v>
      </c>
      <c r="H128" s="610"/>
      <c r="I128" s="392" t="s">
        <v>893</v>
      </c>
      <c r="J128" s="392" t="s">
        <v>894</v>
      </c>
      <c r="K128" s="75"/>
      <c r="L128" s="75"/>
      <c r="M128" s="39"/>
    </row>
    <row r="129" spans="1:24" s="39" customFormat="1" ht="15" customHeight="1">
      <c r="A129" s="393" t="s">
        <v>2902</v>
      </c>
      <c r="B129" s="498" t="s">
        <v>1572</v>
      </c>
      <c r="C129" s="498"/>
      <c r="D129" s="498"/>
      <c r="E129" s="607" t="s">
        <v>1576</v>
      </c>
      <c r="F129" s="607"/>
      <c r="G129" s="607">
        <v>2</v>
      </c>
      <c r="H129" s="607"/>
      <c r="I129" s="394">
        <v>12.46</v>
      </c>
      <c r="J129" s="394" t="s">
        <v>292</v>
      </c>
      <c r="K129" s="395"/>
      <c r="L129" s="395"/>
      <c r="N129" s="303"/>
    </row>
    <row r="130" spans="1:24" s="39" customFormat="1" ht="15" customHeight="1">
      <c r="A130" s="393" t="s">
        <v>2903</v>
      </c>
      <c r="B130" s="498"/>
      <c r="C130" s="498"/>
      <c r="D130" s="498"/>
      <c r="E130" s="607"/>
      <c r="F130" s="607"/>
      <c r="G130" s="607">
        <v>2</v>
      </c>
      <c r="H130" s="607"/>
      <c r="I130" s="394">
        <v>20.77</v>
      </c>
      <c r="J130" s="394" t="s">
        <v>292</v>
      </c>
      <c r="K130" s="395"/>
      <c r="L130" s="395"/>
      <c r="N130" s="303"/>
    </row>
    <row r="131" spans="1:24" s="39" customFormat="1" ht="15" customHeight="1">
      <c r="A131" s="393" t="s">
        <v>2904</v>
      </c>
      <c r="B131" s="498"/>
      <c r="C131" s="498"/>
      <c r="D131" s="498"/>
      <c r="E131" s="607"/>
      <c r="F131" s="607"/>
      <c r="G131" s="607">
        <v>2</v>
      </c>
      <c r="H131" s="607"/>
      <c r="I131" s="394">
        <v>20.77</v>
      </c>
      <c r="J131" s="394" t="s">
        <v>292</v>
      </c>
      <c r="K131" s="395"/>
      <c r="L131" s="395"/>
      <c r="N131" s="303"/>
    </row>
    <row r="132" spans="1:24" s="39" customFormat="1" ht="15" customHeight="1">
      <c r="A132" s="393" t="s">
        <v>2905</v>
      </c>
      <c r="B132" s="498"/>
      <c r="C132" s="498"/>
      <c r="D132" s="498"/>
      <c r="E132" s="607"/>
      <c r="F132" s="607"/>
      <c r="G132" s="607">
        <v>2</v>
      </c>
      <c r="H132" s="607"/>
      <c r="I132" s="394">
        <v>33.229999999999997</v>
      </c>
      <c r="J132" s="394" t="s">
        <v>292</v>
      </c>
      <c r="K132" s="395"/>
      <c r="L132" s="395"/>
      <c r="N132" s="303"/>
    </row>
    <row r="133" spans="1:24" s="39" customFormat="1" ht="15" customHeight="1">
      <c r="A133" s="393" t="s">
        <v>2906</v>
      </c>
      <c r="B133" s="498"/>
      <c r="C133" s="498"/>
      <c r="D133" s="498"/>
      <c r="E133" s="607"/>
      <c r="F133" s="607"/>
      <c r="G133" s="607">
        <v>2</v>
      </c>
      <c r="H133" s="607"/>
      <c r="I133" s="394">
        <v>49.85</v>
      </c>
      <c r="J133" s="394" t="s">
        <v>292</v>
      </c>
      <c r="K133" s="395"/>
      <c r="L133" s="395"/>
      <c r="N133" s="303"/>
    </row>
    <row r="134" spans="1:24" s="39" customFormat="1" ht="15" customHeight="1">
      <c r="A134" s="393" t="s">
        <v>2907</v>
      </c>
      <c r="B134" s="498"/>
      <c r="C134" s="498"/>
      <c r="D134" s="498"/>
      <c r="E134" s="607"/>
      <c r="F134" s="607"/>
      <c r="G134" s="607">
        <v>2</v>
      </c>
      <c r="H134" s="607"/>
      <c r="I134" s="394">
        <v>49.85</v>
      </c>
      <c r="J134" s="394" t="s">
        <v>292</v>
      </c>
      <c r="K134" s="395"/>
      <c r="L134" s="395"/>
      <c r="N134" s="303"/>
    </row>
    <row r="135" spans="1:24" s="39" customFormat="1" ht="15" customHeight="1">
      <c r="A135" s="76"/>
      <c r="B135" s="76"/>
      <c r="C135" s="76"/>
      <c r="D135" s="76"/>
      <c r="E135" s="76"/>
      <c r="F135" s="76"/>
      <c r="G135" s="76"/>
      <c r="H135" s="76"/>
      <c r="I135" s="77"/>
      <c r="J135" s="77"/>
      <c r="K135" s="78"/>
      <c r="L135" s="78"/>
      <c r="N135" s="303"/>
    </row>
    <row r="136" spans="1:24" s="330" customFormat="1" ht="15.75">
      <c r="A136" s="57" t="s">
        <v>2901</v>
      </c>
      <c r="B136" s="163"/>
      <c r="C136" s="163"/>
      <c r="D136" s="163"/>
      <c r="E136" s="163"/>
      <c r="F136" s="163"/>
      <c r="G136" s="163"/>
      <c r="H136" s="163"/>
      <c r="I136" s="164"/>
      <c r="J136" s="165"/>
      <c r="K136" s="166"/>
      <c r="L136" s="167"/>
      <c r="M136" s="39"/>
    </row>
    <row r="137" spans="1:24" s="330" customFormat="1" ht="15.75" customHeight="1">
      <c r="A137" s="204"/>
      <c r="B137" s="428" t="s">
        <v>2923</v>
      </c>
      <c r="C137" s="428"/>
      <c r="D137" s="428"/>
      <c r="E137" s="428"/>
      <c r="F137" s="428"/>
      <c r="G137" s="205"/>
      <c r="H137" s="223"/>
      <c r="I137" s="206"/>
      <c r="J137" s="207"/>
      <c r="K137" s="208"/>
      <c r="L137" s="209"/>
      <c r="M137" s="39"/>
      <c r="X137" s="39"/>
    </row>
    <row r="138" spans="1:24" s="330" customFormat="1" ht="15.75">
      <c r="A138" s="210"/>
      <c r="B138" s="429"/>
      <c r="C138" s="429"/>
      <c r="D138" s="429"/>
      <c r="E138" s="429"/>
      <c r="F138" s="429"/>
      <c r="G138" s="211"/>
      <c r="H138" s="224"/>
      <c r="I138" s="212"/>
      <c r="J138" s="213"/>
      <c r="K138" s="214"/>
      <c r="L138" s="215"/>
      <c r="M138" s="39"/>
    </row>
    <row r="139" spans="1:24" s="330" customFormat="1" ht="15.75">
      <c r="A139" s="210"/>
      <c r="B139" s="429"/>
      <c r="C139" s="429"/>
      <c r="D139" s="429"/>
      <c r="E139" s="429"/>
      <c r="F139" s="429"/>
      <c r="G139" s="211"/>
      <c r="H139" s="224"/>
      <c r="I139" s="212"/>
      <c r="J139" s="213"/>
      <c r="K139" s="214"/>
      <c r="L139" s="215"/>
      <c r="M139" s="39"/>
    </row>
    <row r="140" spans="1:24" s="330" customFormat="1" ht="15.75">
      <c r="A140" s="210"/>
      <c r="B140" s="429"/>
      <c r="C140" s="429"/>
      <c r="D140" s="429"/>
      <c r="E140" s="429"/>
      <c r="F140" s="429"/>
      <c r="G140" s="211"/>
      <c r="H140" s="224"/>
      <c r="I140" s="212"/>
      <c r="J140" s="213"/>
      <c r="K140" s="214"/>
      <c r="L140" s="215"/>
      <c r="M140" s="39"/>
    </row>
    <row r="141" spans="1:24" s="330" customFormat="1" ht="15.75">
      <c r="A141" s="210"/>
      <c r="B141" s="430"/>
      <c r="C141" s="430"/>
      <c r="D141" s="430"/>
      <c r="E141" s="430"/>
      <c r="F141" s="430"/>
      <c r="G141" s="211"/>
      <c r="H141" s="224"/>
      <c r="I141" s="212"/>
      <c r="J141" s="271"/>
      <c r="K141" s="214"/>
      <c r="L141" s="215"/>
      <c r="M141" s="39"/>
    </row>
    <row r="142" spans="1:24" s="303" customFormat="1" ht="40.5" customHeight="1">
      <c r="A142" s="67" t="s">
        <v>77</v>
      </c>
      <c r="B142" s="483" t="s">
        <v>1569</v>
      </c>
      <c r="C142" s="491"/>
      <c r="D142" s="484"/>
      <c r="E142" s="483" t="s">
        <v>1570</v>
      </c>
      <c r="F142" s="491"/>
      <c r="G142" s="610" t="s">
        <v>2918</v>
      </c>
      <c r="H142" s="610"/>
      <c r="I142" s="392" t="s">
        <v>893</v>
      </c>
      <c r="J142" s="392" t="s">
        <v>894</v>
      </c>
      <c r="K142" s="75"/>
      <c r="L142" s="75"/>
      <c r="M142" s="39"/>
    </row>
    <row r="143" spans="1:24" s="39" customFormat="1" ht="15" customHeight="1">
      <c r="A143" s="56" t="s">
        <v>2908</v>
      </c>
      <c r="B143" s="498" t="s">
        <v>1572</v>
      </c>
      <c r="C143" s="498"/>
      <c r="D143" s="498"/>
      <c r="E143" s="611" t="s">
        <v>1576</v>
      </c>
      <c r="F143" s="612"/>
      <c r="G143" s="607">
        <v>2</v>
      </c>
      <c r="H143" s="607"/>
      <c r="I143" s="394">
        <v>12.46</v>
      </c>
      <c r="J143" s="394" t="s">
        <v>292</v>
      </c>
      <c r="K143" s="395"/>
      <c r="L143" s="395"/>
      <c r="N143" s="303"/>
    </row>
    <row r="144" spans="1:24" s="39" customFormat="1" ht="15" customHeight="1">
      <c r="A144" s="56" t="s">
        <v>2909</v>
      </c>
      <c r="B144" s="498"/>
      <c r="C144" s="498"/>
      <c r="D144" s="498"/>
      <c r="E144" s="613"/>
      <c r="F144" s="614"/>
      <c r="G144" s="607">
        <v>2</v>
      </c>
      <c r="H144" s="607"/>
      <c r="I144" s="394">
        <v>20.77</v>
      </c>
      <c r="J144" s="394" t="s">
        <v>292</v>
      </c>
      <c r="K144" s="395"/>
      <c r="L144" s="395"/>
      <c r="N144" s="303"/>
    </row>
    <row r="145" spans="1:24" s="39" customFormat="1" ht="15" customHeight="1">
      <c r="A145" s="56" t="s">
        <v>2910</v>
      </c>
      <c r="B145" s="498"/>
      <c r="C145" s="498"/>
      <c r="D145" s="498"/>
      <c r="E145" s="613"/>
      <c r="F145" s="614"/>
      <c r="G145" s="607">
        <v>2</v>
      </c>
      <c r="H145" s="607"/>
      <c r="I145" s="394">
        <v>20.77</v>
      </c>
      <c r="J145" s="394" t="s">
        <v>292</v>
      </c>
      <c r="K145" s="395"/>
      <c r="L145" s="395"/>
      <c r="N145" s="303"/>
    </row>
    <row r="146" spans="1:24" s="39" customFormat="1" ht="15" customHeight="1">
      <c r="A146" s="56" t="s">
        <v>2911</v>
      </c>
      <c r="B146" s="498"/>
      <c r="C146" s="498"/>
      <c r="D146" s="498"/>
      <c r="E146" s="615"/>
      <c r="F146" s="616"/>
      <c r="G146" s="607">
        <v>2</v>
      </c>
      <c r="H146" s="607"/>
      <c r="I146" s="394">
        <v>33.229999999999997</v>
      </c>
      <c r="J146" s="394" t="s">
        <v>292</v>
      </c>
      <c r="K146" s="395"/>
      <c r="L146" s="395"/>
      <c r="N146" s="303"/>
    </row>
    <row r="147" spans="1:24" s="39" customFormat="1" ht="15" customHeight="1">
      <c r="A147" s="56" t="s">
        <v>2912</v>
      </c>
      <c r="B147" s="498" t="s">
        <v>1572</v>
      </c>
      <c r="C147" s="498"/>
      <c r="D147" s="498"/>
      <c r="E147" s="611" t="s">
        <v>2916</v>
      </c>
      <c r="F147" s="612"/>
      <c r="G147" s="608">
        <v>1</v>
      </c>
      <c r="H147" s="609"/>
      <c r="I147" s="394">
        <v>66.459999999999994</v>
      </c>
      <c r="J147" s="394" t="s">
        <v>292</v>
      </c>
      <c r="K147" s="395"/>
      <c r="L147" s="395"/>
      <c r="N147" s="303"/>
    </row>
    <row r="148" spans="1:24" s="39" customFormat="1" ht="15" customHeight="1">
      <c r="A148" s="56" t="s">
        <v>2913</v>
      </c>
      <c r="B148" s="498"/>
      <c r="C148" s="498"/>
      <c r="D148" s="498"/>
      <c r="E148" s="613"/>
      <c r="F148" s="614"/>
      <c r="G148" s="608">
        <v>1</v>
      </c>
      <c r="H148" s="609"/>
      <c r="I148" s="394">
        <v>78.92</v>
      </c>
      <c r="J148" s="394" t="s">
        <v>292</v>
      </c>
      <c r="K148" s="395"/>
      <c r="L148" s="395"/>
      <c r="N148" s="303"/>
    </row>
    <row r="149" spans="1:24" s="39" customFormat="1" ht="15" customHeight="1">
      <c r="A149" s="56" t="s">
        <v>2914</v>
      </c>
      <c r="B149" s="498"/>
      <c r="C149" s="498"/>
      <c r="D149" s="498"/>
      <c r="E149" s="613"/>
      <c r="F149" s="614"/>
      <c r="G149" s="608">
        <v>2</v>
      </c>
      <c r="H149" s="609"/>
      <c r="I149" s="394">
        <v>66.459999999999994</v>
      </c>
      <c r="J149" s="394" t="s">
        <v>292</v>
      </c>
      <c r="K149" s="395"/>
      <c r="L149" s="395"/>
      <c r="N149" s="303"/>
    </row>
    <row r="150" spans="1:24" s="39" customFormat="1" ht="15" customHeight="1">
      <c r="A150" s="56" t="s">
        <v>2915</v>
      </c>
      <c r="B150" s="498"/>
      <c r="C150" s="498"/>
      <c r="D150" s="498"/>
      <c r="E150" s="615"/>
      <c r="F150" s="616"/>
      <c r="G150" s="608">
        <v>2</v>
      </c>
      <c r="H150" s="609"/>
      <c r="I150" s="394">
        <v>66.459999999999994</v>
      </c>
      <c r="J150" s="394" t="s">
        <v>292</v>
      </c>
      <c r="K150" s="395"/>
      <c r="L150" s="395"/>
      <c r="N150" s="303"/>
    </row>
    <row r="151" spans="1:24" s="199" customFormat="1">
      <c r="A151" s="76"/>
      <c r="B151" s="76"/>
      <c r="C151" s="76"/>
      <c r="D151" s="76"/>
      <c r="E151" s="76"/>
      <c r="F151" s="76"/>
      <c r="G151" s="76"/>
      <c r="H151" s="76"/>
      <c r="I151" s="77"/>
      <c r="J151" s="77"/>
      <c r="K151" s="78"/>
      <c r="L151" s="78"/>
      <c r="M151" s="39"/>
    </row>
    <row r="152" spans="1:24" s="199" customFormat="1" ht="15.75">
      <c r="A152" s="57" t="s">
        <v>2847</v>
      </c>
      <c r="B152" s="163"/>
      <c r="C152" s="163"/>
      <c r="D152" s="163"/>
      <c r="E152" s="163"/>
      <c r="F152" s="163"/>
      <c r="G152" s="163"/>
      <c r="H152" s="163"/>
      <c r="I152" s="164"/>
      <c r="J152" s="165"/>
      <c r="K152" s="166"/>
      <c r="L152" s="167"/>
      <c r="M152" s="39"/>
    </row>
    <row r="153" spans="1:24" s="199" customFormat="1" ht="15.75" customHeight="1">
      <c r="A153" s="204"/>
      <c r="B153" s="428" t="s">
        <v>2920</v>
      </c>
      <c r="C153" s="428"/>
      <c r="D153" s="428"/>
      <c r="E153" s="428"/>
      <c r="F153" s="428"/>
      <c r="G153" s="205"/>
      <c r="H153" s="223"/>
      <c r="I153" s="206"/>
      <c r="J153" s="207"/>
      <c r="K153" s="208"/>
      <c r="L153" s="209"/>
      <c r="M153" s="39"/>
      <c r="X153" s="39"/>
    </row>
    <row r="154" spans="1:24" s="199" customFormat="1" ht="15.75">
      <c r="A154" s="210"/>
      <c r="B154" s="429"/>
      <c r="C154" s="429"/>
      <c r="D154" s="429"/>
      <c r="E154" s="429"/>
      <c r="F154" s="429"/>
      <c r="G154" s="211"/>
      <c r="H154" s="224"/>
      <c r="I154" s="212"/>
      <c r="J154" s="213"/>
      <c r="K154" s="214"/>
      <c r="L154" s="215"/>
      <c r="M154" s="39"/>
    </row>
    <row r="155" spans="1:24" s="199" customFormat="1" ht="15.75">
      <c r="A155" s="210"/>
      <c r="B155" s="429"/>
      <c r="C155" s="429"/>
      <c r="D155" s="429"/>
      <c r="E155" s="429"/>
      <c r="F155" s="429"/>
      <c r="G155" s="211"/>
      <c r="H155" s="224"/>
      <c r="I155" s="212"/>
      <c r="J155" s="213"/>
      <c r="K155" s="214"/>
      <c r="L155" s="215"/>
      <c r="M155" s="39"/>
    </row>
    <row r="156" spans="1:24" s="199" customFormat="1" ht="15.75">
      <c r="A156" s="210"/>
      <c r="B156" s="429"/>
      <c r="C156" s="429"/>
      <c r="D156" s="429"/>
      <c r="E156" s="429"/>
      <c r="F156" s="429"/>
      <c r="G156" s="211"/>
      <c r="H156" s="224"/>
      <c r="I156" s="212"/>
      <c r="J156" s="213"/>
      <c r="K156" s="214"/>
      <c r="L156" s="215"/>
      <c r="M156" s="39"/>
    </row>
    <row r="157" spans="1:24" s="199" customFormat="1" ht="15.75">
      <c r="A157" s="210"/>
      <c r="B157" s="430"/>
      <c r="C157" s="430"/>
      <c r="D157" s="430"/>
      <c r="E157" s="430"/>
      <c r="F157" s="430"/>
      <c r="G157" s="211"/>
      <c r="H157" s="224"/>
      <c r="I157" s="212"/>
      <c r="J157" s="271"/>
      <c r="K157" s="214"/>
      <c r="L157" s="215"/>
      <c r="M157" s="39"/>
    </row>
    <row r="158" spans="1:24" s="195" customFormat="1" ht="40.5" customHeight="1">
      <c r="A158" s="67" t="s">
        <v>77</v>
      </c>
      <c r="B158" s="483" t="s">
        <v>1569</v>
      </c>
      <c r="C158" s="491"/>
      <c r="D158" s="484"/>
      <c r="E158" s="610" t="s">
        <v>1570</v>
      </c>
      <c r="F158" s="610"/>
      <c r="G158" s="610" t="s">
        <v>2919</v>
      </c>
      <c r="H158" s="610"/>
      <c r="I158" s="317" t="s">
        <v>893</v>
      </c>
      <c r="J158" s="317" t="s">
        <v>894</v>
      </c>
      <c r="K158" s="75"/>
      <c r="L158" s="75"/>
      <c r="M158" s="39"/>
    </row>
    <row r="159" spans="1:24" s="39" customFormat="1" ht="15" customHeight="1">
      <c r="A159" s="36" t="s">
        <v>2176</v>
      </c>
      <c r="B159" s="533" t="s">
        <v>1572</v>
      </c>
      <c r="C159" s="518"/>
      <c r="D159" s="519"/>
      <c r="E159" s="611" t="s">
        <v>1576</v>
      </c>
      <c r="F159" s="638"/>
      <c r="G159" s="607">
        <v>2</v>
      </c>
      <c r="H159" s="607"/>
      <c r="I159" s="233">
        <v>911.40000000000009</v>
      </c>
      <c r="J159" s="233" t="s">
        <v>292</v>
      </c>
      <c r="K159" s="340"/>
      <c r="L159" s="340"/>
      <c r="N159" s="303"/>
    </row>
    <row r="160" spans="1:24" s="39" customFormat="1" ht="15" customHeight="1">
      <c r="A160" s="36" t="s">
        <v>2177</v>
      </c>
      <c r="B160" s="520"/>
      <c r="C160" s="521"/>
      <c r="D160" s="522"/>
      <c r="E160" s="613"/>
      <c r="F160" s="639"/>
      <c r="G160" s="607">
        <v>2</v>
      </c>
      <c r="H160" s="607"/>
      <c r="I160" s="233">
        <v>1315.65</v>
      </c>
      <c r="J160" s="233" t="s">
        <v>292</v>
      </c>
      <c r="K160" s="340"/>
      <c r="L160" s="340"/>
      <c r="N160" s="303"/>
    </row>
    <row r="161" spans="1:25" s="39" customFormat="1" ht="15" customHeight="1">
      <c r="A161" s="36" t="s">
        <v>2178</v>
      </c>
      <c r="B161" s="520"/>
      <c r="C161" s="521"/>
      <c r="D161" s="522"/>
      <c r="E161" s="613"/>
      <c r="F161" s="639"/>
      <c r="G161" s="607">
        <v>2</v>
      </c>
      <c r="H161" s="607"/>
      <c r="I161" s="233">
        <v>1675.8000000000002</v>
      </c>
      <c r="J161" s="233" t="s">
        <v>292</v>
      </c>
      <c r="K161" s="340"/>
      <c r="L161" s="340"/>
      <c r="N161" s="303"/>
    </row>
    <row r="162" spans="1:25" s="39" customFormat="1" ht="15" customHeight="1">
      <c r="A162" s="36" t="s">
        <v>2179</v>
      </c>
      <c r="B162" s="520"/>
      <c r="C162" s="521"/>
      <c r="D162" s="522"/>
      <c r="E162" s="613"/>
      <c r="F162" s="639"/>
      <c r="G162" s="607">
        <v>2</v>
      </c>
      <c r="H162" s="607"/>
      <c r="I162" s="233">
        <v>2190.3000000000002</v>
      </c>
      <c r="J162" s="233" t="s">
        <v>292</v>
      </c>
      <c r="K162" s="340"/>
      <c r="L162" s="340"/>
      <c r="N162" s="303"/>
    </row>
    <row r="163" spans="1:25" s="39" customFormat="1" ht="15" customHeight="1">
      <c r="A163" s="36" t="s">
        <v>2180</v>
      </c>
      <c r="B163" s="520"/>
      <c r="C163" s="521"/>
      <c r="D163" s="522"/>
      <c r="E163" s="613"/>
      <c r="F163" s="639"/>
      <c r="G163" s="607">
        <v>2</v>
      </c>
      <c r="H163" s="607"/>
      <c r="I163" s="233">
        <v>2550.4500000000003</v>
      </c>
      <c r="J163" s="233" t="s">
        <v>292</v>
      </c>
      <c r="K163" s="340"/>
      <c r="L163" s="340"/>
      <c r="N163" s="303"/>
    </row>
    <row r="164" spans="1:25" s="39" customFormat="1" ht="15" customHeight="1">
      <c r="A164" s="36" t="s">
        <v>2181</v>
      </c>
      <c r="B164" s="523"/>
      <c r="C164" s="524"/>
      <c r="D164" s="525"/>
      <c r="E164" s="615"/>
      <c r="F164" s="640"/>
      <c r="G164" s="607">
        <v>2</v>
      </c>
      <c r="H164" s="607"/>
      <c r="I164" s="233">
        <v>2917.9500000000003</v>
      </c>
      <c r="J164" s="233" t="s">
        <v>292</v>
      </c>
      <c r="K164" s="340"/>
      <c r="L164" s="340"/>
      <c r="N164" s="303"/>
    </row>
    <row r="165" spans="1:25" s="39" customFormat="1" ht="16.5" customHeight="1">
      <c r="A165" s="635"/>
      <c r="B165" s="636"/>
      <c r="C165" s="636"/>
      <c r="D165" s="636"/>
      <c r="E165" s="636"/>
      <c r="F165" s="636"/>
      <c r="G165" s="636"/>
      <c r="H165" s="636"/>
      <c r="I165" s="636"/>
      <c r="J165" s="636"/>
      <c r="K165" s="636"/>
      <c r="L165" s="637"/>
      <c r="N165" s="303"/>
    </row>
    <row r="166" spans="1:25" s="303" customFormat="1" ht="15.75">
      <c r="A166" s="102" t="s">
        <v>850</v>
      </c>
      <c r="B166" s="34"/>
      <c r="C166" s="34"/>
      <c r="D166" s="34"/>
      <c r="E166" s="34"/>
      <c r="F166" s="34"/>
      <c r="G166" s="34"/>
      <c r="H166" s="34"/>
      <c r="I166" s="34"/>
      <c r="J166" s="4"/>
      <c r="K166" s="21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</row>
    <row r="167" spans="1:25" s="39" customFormat="1" ht="16.5" customHeight="1">
      <c r="A167" s="103" t="s">
        <v>2171</v>
      </c>
      <c r="B167" s="2"/>
      <c r="C167" s="2"/>
      <c r="D167" s="2"/>
      <c r="E167" s="2"/>
      <c r="F167" s="2"/>
      <c r="G167" s="2"/>
      <c r="H167" s="2"/>
      <c r="I167" s="2"/>
      <c r="J167" s="7"/>
      <c r="K167" s="42"/>
      <c r="L167" s="19"/>
      <c r="M167" s="303"/>
      <c r="N167" s="303"/>
      <c r="O167" s="303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</row>
    <row r="168" spans="1:25" ht="15.75">
      <c r="A168" s="103" t="s">
        <v>2214</v>
      </c>
    </row>
  </sheetData>
  <sheetProtection deleteColumns="0" deleteRows="0"/>
  <mergeCells count="101">
    <mergeCell ref="B39:G39"/>
    <mergeCell ref="A165:L165"/>
    <mergeCell ref="B158:D158"/>
    <mergeCell ref="B159:D164"/>
    <mergeCell ref="B153:F157"/>
    <mergeCell ref="B123:F127"/>
    <mergeCell ref="B128:D128"/>
    <mergeCell ref="B129:D134"/>
    <mergeCell ref="B137:F141"/>
    <mergeCell ref="B142:D142"/>
    <mergeCell ref="E158:F158"/>
    <mergeCell ref="G158:H158"/>
    <mergeCell ref="E159:F164"/>
    <mergeCell ref="G146:H146"/>
    <mergeCell ref="G147:H147"/>
    <mergeCell ref="G148:H148"/>
    <mergeCell ref="G149:H149"/>
    <mergeCell ref="L96:L97"/>
    <mergeCell ref="B98:H98"/>
    <mergeCell ref="A96:A97"/>
    <mergeCell ref="B96:H97"/>
    <mergeCell ref="I96:I97"/>
    <mergeCell ref="J96:J97"/>
    <mergeCell ref="K96:K97"/>
    <mergeCell ref="B31:E31"/>
    <mergeCell ref="F30:F31"/>
    <mergeCell ref="B34:F38"/>
    <mergeCell ref="K2:L2"/>
    <mergeCell ref="K3:L3"/>
    <mergeCell ref="I30:I31"/>
    <mergeCell ref="J30:J31"/>
    <mergeCell ref="K30:K31"/>
    <mergeCell ref="L30:L31"/>
    <mergeCell ref="B24:F28"/>
    <mergeCell ref="D29:E29"/>
    <mergeCell ref="B29:C29"/>
    <mergeCell ref="B30:C30"/>
    <mergeCell ref="D30:E30"/>
    <mergeCell ref="B20:G20"/>
    <mergeCell ref="B21:G21"/>
    <mergeCell ref="B14:F18"/>
    <mergeCell ref="B19:G19"/>
    <mergeCell ref="B5:F9"/>
    <mergeCell ref="B10:C10"/>
    <mergeCell ref="D10:E10"/>
    <mergeCell ref="B11:C11"/>
    <mergeCell ref="D11:E11"/>
    <mergeCell ref="H68:H69"/>
    <mergeCell ref="B113:F117"/>
    <mergeCell ref="B40:G40"/>
    <mergeCell ref="B41:G41"/>
    <mergeCell ref="B82:F86"/>
    <mergeCell ref="D88:D93"/>
    <mergeCell ref="H88:H93"/>
    <mergeCell ref="B101:F105"/>
    <mergeCell ref="D107:D110"/>
    <mergeCell ref="H107:H110"/>
    <mergeCell ref="B62:F66"/>
    <mergeCell ref="B72:F76"/>
    <mergeCell ref="B79:G79"/>
    <mergeCell ref="D68:D69"/>
    <mergeCell ref="B53:F57"/>
    <mergeCell ref="B58:G58"/>
    <mergeCell ref="B59:G59"/>
    <mergeCell ref="B44:F48"/>
    <mergeCell ref="B49:C49"/>
    <mergeCell ref="D49:E49"/>
    <mergeCell ref="B50:C50"/>
    <mergeCell ref="D50:E50"/>
    <mergeCell ref="B119:E120"/>
    <mergeCell ref="B118:E118"/>
    <mergeCell ref="B143:D146"/>
    <mergeCell ref="B147:D150"/>
    <mergeCell ref="E143:F146"/>
    <mergeCell ref="E147:F150"/>
    <mergeCell ref="B68:B69"/>
    <mergeCell ref="C68:C69"/>
    <mergeCell ref="G68:G69"/>
    <mergeCell ref="B77:G77"/>
    <mergeCell ref="B78:G78"/>
    <mergeCell ref="G164:H164"/>
    <mergeCell ref="G159:H159"/>
    <mergeCell ref="G160:H160"/>
    <mergeCell ref="G161:H161"/>
    <mergeCell ref="G162:H162"/>
    <mergeCell ref="G163:H163"/>
    <mergeCell ref="G150:H150"/>
    <mergeCell ref="E129:F134"/>
    <mergeCell ref="E128:F128"/>
    <mergeCell ref="G128:H128"/>
    <mergeCell ref="G129:H129"/>
    <mergeCell ref="G130:H130"/>
    <mergeCell ref="G131:H131"/>
    <mergeCell ref="G132:H132"/>
    <mergeCell ref="G133:H133"/>
    <mergeCell ref="G134:H134"/>
    <mergeCell ref="E142:F142"/>
    <mergeCell ref="G142:H142"/>
    <mergeCell ref="G143:H143"/>
    <mergeCell ref="G144:H144"/>
    <mergeCell ref="G145:H145"/>
  </mergeCells>
  <hyperlinks>
    <hyperlink ref="M1" location="СОДЕРЖАНИЕ!A1" display="назад в оглавление" xr:uid="{00000000-0004-0000-0900-000000000000}"/>
  </hyperlinks>
  <pageMargins left="0.7" right="0.7" top="0.75" bottom="0.75" header="0.3" footer="0.3"/>
  <pageSetup paperSize="9" scale="44" orientation="portrait" r:id="rId1"/>
  <rowBreaks count="1" manualBreakCount="1">
    <brk id="151" max="1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C0"/>
  </sheetPr>
  <dimension ref="A1:X374"/>
  <sheetViews>
    <sheetView view="pageBreakPreview" zoomScaleNormal="100" zoomScaleSheetLayoutView="100" workbookViewId="0"/>
  </sheetViews>
  <sheetFormatPr defaultRowHeight="15"/>
  <cols>
    <col min="1" max="1" width="23.5703125" style="3" customWidth="1"/>
    <col min="2" max="3" width="12.7109375" style="3" customWidth="1"/>
    <col min="4" max="4" width="12.7109375" style="8" customWidth="1"/>
    <col min="5" max="5" width="15.5703125" style="5" customWidth="1"/>
    <col min="6" max="6" width="16.42578125" style="13" customWidth="1"/>
    <col min="7" max="7" width="16.28515625" style="24" customWidth="1"/>
    <col min="8" max="8" width="16.28515625" style="3" customWidth="1"/>
    <col min="9" max="9" width="11.7109375" style="3" customWidth="1"/>
    <col min="10" max="11" width="11.7109375" style="195" customWidth="1"/>
    <col min="12" max="12" width="11.7109375" style="3" customWidth="1"/>
    <col min="13" max="16384" width="9.140625" style="3"/>
  </cols>
  <sheetData>
    <row r="1" spans="1:24" ht="39.950000000000003" customHeight="1">
      <c r="A1" s="132"/>
      <c r="B1" s="132"/>
      <c r="C1" s="132"/>
      <c r="D1" s="272"/>
      <c r="E1" s="273"/>
      <c r="F1" s="273"/>
      <c r="G1" s="274"/>
      <c r="H1" s="274"/>
      <c r="I1" s="273"/>
      <c r="J1" s="273"/>
      <c r="K1" s="273"/>
      <c r="L1" s="273"/>
      <c r="M1" s="229" t="s">
        <v>331</v>
      </c>
    </row>
    <row r="2" spans="1:24" s="195" customFormat="1" ht="39.950000000000003" customHeight="1">
      <c r="A2" s="132"/>
      <c r="B2" s="132"/>
      <c r="C2" s="132"/>
      <c r="D2" s="272"/>
      <c r="E2" s="273"/>
      <c r="F2" s="273"/>
      <c r="G2" s="274"/>
      <c r="H2" s="274"/>
      <c r="I2" s="273"/>
      <c r="J2" s="273"/>
      <c r="K2" s="431" t="s">
        <v>942</v>
      </c>
      <c r="L2" s="431"/>
    </row>
    <row r="3" spans="1:24" s="195" customFormat="1" ht="39.950000000000003" customHeight="1">
      <c r="A3" s="132"/>
      <c r="B3" s="132"/>
      <c r="C3" s="132"/>
      <c r="D3" s="272"/>
      <c r="E3" s="273"/>
      <c r="F3" s="273"/>
      <c r="G3" s="274"/>
      <c r="H3" s="274"/>
      <c r="I3" s="273"/>
      <c r="J3" s="273"/>
      <c r="K3" s="432">
        <v>0</v>
      </c>
      <c r="L3" s="432"/>
    </row>
    <row r="4" spans="1:24" s="199" customFormat="1" ht="15.75">
      <c r="A4" s="57" t="s">
        <v>1994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352" t="s">
        <v>2688</v>
      </c>
    </row>
    <row r="5" spans="1:24" s="199" customFormat="1" ht="15.75">
      <c r="A5" s="204"/>
      <c r="B5" s="428" t="s">
        <v>2083</v>
      </c>
      <c r="C5" s="428"/>
      <c r="D5" s="428"/>
      <c r="E5" s="428"/>
      <c r="F5" s="428"/>
      <c r="G5" s="211"/>
      <c r="H5" s="224" t="s">
        <v>1923</v>
      </c>
      <c r="I5" s="212"/>
      <c r="J5" s="207"/>
      <c r="K5" s="208"/>
      <c r="L5" s="209"/>
      <c r="X5" s="39"/>
    </row>
    <row r="6" spans="1:24" s="199" customFormat="1" ht="15.75">
      <c r="A6" s="210"/>
      <c r="B6" s="429"/>
      <c r="C6" s="429"/>
      <c r="D6" s="429"/>
      <c r="E6" s="429"/>
      <c r="F6" s="429"/>
      <c r="G6" s="211"/>
      <c r="H6" s="224" t="s">
        <v>1921</v>
      </c>
      <c r="I6" s="212"/>
      <c r="J6" s="213"/>
      <c r="K6" s="214"/>
      <c r="L6" s="215"/>
    </row>
    <row r="7" spans="1:24" s="199" customFormat="1" ht="15.75">
      <c r="A7" s="210"/>
      <c r="B7" s="429"/>
      <c r="C7" s="429"/>
      <c r="D7" s="429"/>
      <c r="E7" s="429"/>
      <c r="F7" s="429"/>
      <c r="G7" s="211"/>
      <c r="H7" s="224" t="s">
        <v>1924</v>
      </c>
      <c r="I7" s="212"/>
      <c r="J7" s="213"/>
      <c r="K7" s="214"/>
      <c r="L7" s="215"/>
    </row>
    <row r="8" spans="1:24" s="199" customFormat="1" ht="15.75">
      <c r="A8" s="210"/>
      <c r="B8" s="429"/>
      <c r="C8" s="429"/>
      <c r="D8" s="429"/>
      <c r="E8" s="429"/>
      <c r="F8" s="429"/>
      <c r="G8" s="211"/>
      <c r="H8" s="224" t="s">
        <v>1922</v>
      </c>
      <c r="I8" s="212"/>
      <c r="J8" s="213"/>
      <c r="K8" s="214"/>
      <c r="L8" s="215"/>
    </row>
    <row r="9" spans="1:24" s="199" customFormat="1" ht="15.75">
      <c r="A9" s="210"/>
      <c r="B9" s="429"/>
      <c r="C9" s="429"/>
      <c r="D9" s="429"/>
      <c r="E9" s="429"/>
      <c r="F9" s="429"/>
      <c r="G9" s="211"/>
      <c r="H9" s="224"/>
      <c r="I9" s="212"/>
      <c r="J9" s="213"/>
      <c r="K9" s="214"/>
      <c r="L9" s="215"/>
    </row>
    <row r="10" spans="1:24" s="195" customFormat="1" ht="40.5" customHeight="1">
      <c r="A10" s="67" t="s">
        <v>77</v>
      </c>
      <c r="B10" s="68" t="s">
        <v>835</v>
      </c>
      <c r="C10" s="68" t="s">
        <v>827</v>
      </c>
      <c r="D10" s="68" t="s">
        <v>1741</v>
      </c>
      <c r="E10" s="278" t="s">
        <v>1787</v>
      </c>
      <c r="F10" s="278" t="s">
        <v>1779</v>
      </c>
      <c r="G10" s="278" t="s">
        <v>1710</v>
      </c>
      <c r="H10" s="68" t="s">
        <v>1967</v>
      </c>
      <c r="I10" s="259" t="s">
        <v>893</v>
      </c>
      <c r="J10" s="259" t="s">
        <v>894</v>
      </c>
      <c r="K10" s="75"/>
      <c r="L10" s="75"/>
    </row>
    <row r="11" spans="1:24" s="39" customFormat="1" ht="16.5" customHeight="1">
      <c r="A11" s="194" t="s">
        <v>1715</v>
      </c>
      <c r="B11" s="261">
        <v>360</v>
      </c>
      <c r="C11" s="268">
        <v>540</v>
      </c>
      <c r="D11" s="268" t="s">
        <v>844</v>
      </c>
      <c r="E11" s="267" t="s">
        <v>1962</v>
      </c>
      <c r="F11" s="268" t="s">
        <v>1962</v>
      </c>
      <c r="G11" s="268">
        <v>46</v>
      </c>
      <c r="H11" s="262">
        <v>125</v>
      </c>
      <c r="I11" s="186">
        <v>551</v>
      </c>
      <c r="J11" s="202">
        <f>I11*0.9*72</f>
        <v>35704.800000000003</v>
      </c>
      <c r="K11" s="281"/>
      <c r="L11" s="281"/>
    </row>
    <row r="12" spans="1:24" s="199" customFormat="1">
      <c r="A12" s="76"/>
      <c r="B12" s="76"/>
      <c r="C12" s="76"/>
      <c r="D12" s="76"/>
      <c r="E12" s="76"/>
      <c r="F12" s="76"/>
      <c r="G12" s="76"/>
      <c r="H12" s="76"/>
      <c r="I12" s="77"/>
      <c r="J12" s="77"/>
      <c r="K12" s="78"/>
      <c r="L12" s="78"/>
      <c r="M12" s="39"/>
    </row>
    <row r="13" spans="1:24" s="199" customFormat="1" ht="15.75">
      <c r="A13" s="660" t="s">
        <v>2932</v>
      </c>
      <c r="B13" s="661"/>
      <c r="C13" s="661"/>
      <c r="D13" s="661"/>
      <c r="E13" s="661"/>
      <c r="F13" s="661"/>
      <c r="G13" s="661"/>
      <c r="H13" s="661"/>
      <c r="I13" s="661"/>
      <c r="J13" s="661"/>
      <c r="K13" s="661"/>
      <c r="L13" s="662"/>
    </row>
    <row r="14" spans="1:24" s="195" customFormat="1" ht="40.5" customHeight="1">
      <c r="A14" s="321" t="s">
        <v>77</v>
      </c>
      <c r="B14" s="513" t="s">
        <v>1711</v>
      </c>
      <c r="C14" s="453"/>
      <c r="D14" s="320" t="s">
        <v>1741</v>
      </c>
      <c r="E14" s="513" t="s">
        <v>2022</v>
      </c>
      <c r="F14" s="453"/>
      <c r="G14" s="513" t="s">
        <v>2011</v>
      </c>
      <c r="H14" s="453"/>
      <c r="I14" s="318" t="s">
        <v>893</v>
      </c>
      <c r="J14" s="318" t="s">
        <v>894</v>
      </c>
      <c r="K14" s="323"/>
      <c r="L14" s="327"/>
      <c r="M14" s="199"/>
      <c r="O14" s="196"/>
      <c r="P14" s="196"/>
      <c r="Q14" s="196"/>
      <c r="R14" s="196"/>
      <c r="S14" s="196"/>
      <c r="T14" s="196"/>
      <c r="U14" s="196"/>
      <c r="V14" s="196"/>
      <c r="W14" s="196"/>
      <c r="X14" s="196"/>
    </row>
    <row r="15" spans="1:24" s="195" customFormat="1" ht="16.5" customHeight="1">
      <c r="A15" s="194" t="s">
        <v>2933</v>
      </c>
      <c r="B15" s="520" t="s">
        <v>1926</v>
      </c>
      <c r="C15" s="522"/>
      <c r="D15" s="268" t="s">
        <v>844</v>
      </c>
      <c r="E15" s="500" t="s">
        <v>2023</v>
      </c>
      <c r="F15" s="502"/>
      <c r="G15" s="500" t="s">
        <v>1927</v>
      </c>
      <c r="H15" s="502"/>
      <c r="I15" s="192">
        <v>142</v>
      </c>
      <c r="J15" s="202">
        <f t="shared" ref="J15:J16" si="0">I15*0.9*70</f>
        <v>8946</v>
      </c>
      <c r="K15" s="222"/>
      <c r="L15" s="281"/>
      <c r="O15" s="196"/>
      <c r="P15" s="196"/>
      <c r="Q15" s="196"/>
      <c r="R15" s="196"/>
      <c r="S15" s="196"/>
      <c r="T15" s="196"/>
      <c r="U15" s="196"/>
      <c r="V15" s="196"/>
      <c r="W15" s="196"/>
      <c r="X15" s="196"/>
    </row>
    <row r="16" spans="1:24" s="195" customFormat="1" ht="16.5" customHeight="1">
      <c r="A16" s="194" t="s">
        <v>2934</v>
      </c>
      <c r="B16" s="523"/>
      <c r="C16" s="525"/>
      <c r="D16" s="268" t="s">
        <v>992</v>
      </c>
      <c r="E16" s="500" t="s">
        <v>2024</v>
      </c>
      <c r="F16" s="502"/>
      <c r="G16" s="500" t="s">
        <v>1928</v>
      </c>
      <c r="H16" s="502"/>
      <c r="I16" s="192">
        <v>150</v>
      </c>
      <c r="J16" s="202">
        <f t="shared" si="0"/>
        <v>9450</v>
      </c>
      <c r="K16" s="222"/>
      <c r="L16" s="281"/>
      <c r="O16" s="196"/>
      <c r="P16" s="196"/>
      <c r="Q16" s="196"/>
      <c r="R16" s="196"/>
      <c r="S16" s="196"/>
      <c r="T16" s="196"/>
      <c r="U16" s="196"/>
      <c r="V16" s="196"/>
      <c r="W16" s="196"/>
      <c r="X16" s="196"/>
    </row>
    <row r="17" spans="1:24" s="199" customFormat="1">
      <c r="A17" s="76"/>
      <c r="B17" s="76"/>
      <c r="C17" s="76"/>
      <c r="D17" s="76"/>
      <c r="E17" s="76"/>
      <c r="F17" s="76"/>
      <c r="G17" s="76"/>
      <c r="H17" s="76"/>
      <c r="I17" s="77"/>
      <c r="J17" s="77"/>
      <c r="K17" s="78"/>
      <c r="L17" s="78"/>
      <c r="M17" s="39"/>
    </row>
    <row r="18" spans="1:24" s="199" customFormat="1" ht="15.75">
      <c r="A18" s="660" t="s">
        <v>1782</v>
      </c>
      <c r="B18" s="661"/>
      <c r="C18" s="661"/>
      <c r="D18" s="661"/>
      <c r="E18" s="661"/>
      <c r="F18" s="661"/>
      <c r="G18" s="661"/>
      <c r="H18" s="661"/>
      <c r="I18" s="661"/>
      <c r="J18" s="661"/>
      <c r="K18" s="661"/>
      <c r="L18" s="662"/>
    </row>
    <row r="19" spans="1:24" s="195" customFormat="1" ht="21" customHeight="1">
      <c r="A19" s="507" t="s">
        <v>77</v>
      </c>
      <c r="B19" s="528" t="s">
        <v>1719</v>
      </c>
      <c r="C19" s="529"/>
      <c r="D19" s="506" t="s">
        <v>1741</v>
      </c>
      <c r="E19" s="506" t="s">
        <v>1720</v>
      </c>
      <c r="F19" s="506" t="s">
        <v>1717</v>
      </c>
      <c r="G19" s="528" t="s">
        <v>2011</v>
      </c>
      <c r="H19" s="529"/>
      <c r="I19" s="550" t="s">
        <v>893</v>
      </c>
      <c r="J19" s="550" t="s">
        <v>894</v>
      </c>
      <c r="K19" s="545"/>
      <c r="L19" s="593"/>
      <c r="M19" s="199"/>
      <c r="O19" s="196"/>
      <c r="P19" s="196"/>
      <c r="Q19" s="196"/>
      <c r="R19" s="196"/>
      <c r="S19" s="196"/>
      <c r="T19" s="196"/>
      <c r="U19" s="196"/>
      <c r="V19" s="196"/>
      <c r="W19" s="196"/>
      <c r="X19" s="196"/>
    </row>
    <row r="20" spans="1:24" s="195" customFormat="1" ht="21" customHeight="1">
      <c r="A20" s="507"/>
      <c r="B20" s="657"/>
      <c r="C20" s="658"/>
      <c r="D20" s="506"/>
      <c r="E20" s="506"/>
      <c r="F20" s="506"/>
      <c r="G20" s="657"/>
      <c r="H20" s="658"/>
      <c r="I20" s="551"/>
      <c r="J20" s="551"/>
      <c r="K20" s="545"/>
      <c r="L20" s="439"/>
      <c r="M20" s="199"/>
      <c r="O20" s="196"/>
      <c r="P20" s="196"/>
      <c r="Q20" s="196"/>
      <c r="R20" s="196"/>
      <c r="S20" s="196"/>
      <c r="T20" s="196"/>
      <c r="U20" s="196"/>
      <c r="V20" s="196"/>
      <c r="W20" s="196"/>
      <c r="X20" s="196"/>
    </row>
    <row r="21" spans="1:24" s="195" customFormat="1" ht="16.5" customHeight="1">
      <c r="A21" s="194" t="s">
        <v>1712</v>
      </c>
      <c r="B21" s="656" t="s">
        <v>1718</v>
      </c>
      <c r="C21" s="519"/>
      <c r="D21" s="268" t="s">
        <v>844</v>
      </c>
      <c r="E21" s="498" t="s">
        <v>1721</v>
      </c>
      <c r="F21" s="498" t="s">
        <v>1716</v>
      </c>
      <c r="G21" s="659" t="s">
        <v>2018</v>
      </c>
      <c r="H21" s="659"/>
      <c r="I21" s="341">
        <v>450</v>
      </c>
      <c r="J21" s="202">
        <f t="shared" ref="J21:J23" si="1">I21*0.9*70</f>
        <v>28350</v>
      </c>
      <c r="K21" s="222"/>
      <c r="L21" s="281"/>
      <c r="O21" s="196"/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s="195" customFormat="1" ht="16.5" customHeight="1">
      <c r="A22" s="194" t="s">
        <v>1713</v>
      </c>
      <c r="B22" s="520"/>
      <c r="C22" s="522"/>
      <c r="D22" s="268" t="s">
        <v>844</v>
      </c>
      <c r="E22" s="498"/>
      <c r="F22" s="498"/>
      <c r="G22" s="659" t="s">
        <v>2019</v>
      </c>
      <c r="H22" s="659"/>
      <c r="I22" s="341">
        <v>490</v>
      </c>
      <c r="J22" s="202">
        <f t="shared" si="1"/>
        <v>30870</v>
      </c>
      <c r="K22" s="222"/>
      <c r="L22" s="281"/>
      <c r="O22" s="196"/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s="195" customFormat="1" ht="16.5" customHeight="1">
      <c r="A23" s="194" t="s">
        <v>2020</v>
      </c>
      <c r="B23" s="523"/>
      <c r="C23" s="525"/>
      <c r="D23" s="268" t="s">
        <v>992</v>
      </c>
      <c r="E23" s="498"/>
      <c r="F23" s="498"/>
      <c r="G23" s="659" t="s">
        <v>2021</v>
      </c>
      <c r="H23" s="659"/>
      <c r="I23" s="341">
        <v>460</v>
      </c>
      <c r="J23" s="202">
        <f t="shared" si="1"/>
        <v>28980</v>
      </c>
      <c r="K23" s="222"/>
      <c r="L23" s="281"/>
      <c r="O23" s="196"/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s="195" customFormat="1" ht="16.5" customHeight="1">
      <c r="A24" s="199"/>
      <c r="B24" s="76"/>
      <c r="C24" s="76"/>
      <c r="D24" s="76"/>
      <c r="E24" s="76"/>
      <c r="F24" s="76"/>
      <c r="G24" s="76"/>
      <c r="H24" s="76"/>
      <c r="I24" s="77"/>
      <c r="J24" s="77"/>
      <c r="K24" s="78"/>
      <c r="L24" s="78"/>
      <c r="O24" s="196"/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s="199" customFormat="1" ht="15.75">
      <c r="A25" s="57" t="s">
        <v>1714</v>
      </c>
      <c r="B25" s="163"/>
      <c r="C25" s="163"/>
      <c r="D25" s="163"/>
      <c r="E25" s="163"/>
      <c r="F25" s="163"/>
      <c r="G25" s="163"/>
      <c r="H25" s="163"/>
      <c r="I25" s="164"/>
      <c r="J25" s="165"/>
      <c r="K25" s="166"/>
      <c r="L25" s="352" t="s">
        <v>2688</v>
      </c>
    </row>
    <row r="26" spans="1:24" s="199" customFormat="1" ht="15.75">
      <c r="A26" s="204"/>
      <c r="B26" s="428" t="s">
        <v>2082</v>
      </c>
      <c r="C26" s="428"/>
      <c r="D26" s="428"/>
      <c r="E26" s="428"/>
      <c r="F26" s="428"/>
      <c r="G26" s="211"/>
      <c r="H26" s="224" t="s">
        <v>1920</v>
      </c>
      <c r="I26" s="212"/>
      <c r="J26" s="207"/>
      <c r="K26" s="208"/>
      <c r="L26" s="209"/>
      <c r="X26" s="39"/>
    </row>
    <row r="27" spans="1:24" s="199" customFormat="1" ht="15.75">
      <c r="A27" s="210"/>
      <c r="B27" s="429"/>
      <c r="C27" s="429"/>
      <c r="D27" s="429"/>
      <c r="E27" s="429"/>
      <c r="F27" s="429"/>
      <c r="G27" s="211"/>
      <c r="H27" s="224" t="s">
        <v>1921</v>
      </c>
      <c r="I27" s="212"/>
      <c r="J27" s="213"/>
      <c r="K27" s="214"/>
      <c r="L27" s="215"/>
    </row>
    <row r="28" spans="1:24" s="199" customFormat="1" ht="15.75">
      <c r="A28" s="210"/>
      <c r="B28" s="429"/>
      <c r="C28" s="429"/>
      <c r="D28" s="429"/>
      <c r="E28" s="429"/>
      <c r="F28" s="429"/>
      <c r="G28" s="211"/>
      <c r="H28" s="224" t="s">
        <v>1924</v>
      </c>
      <c r="I28" s="212"/>
      <c r="J28" s="213"/>
      <c r="K28" s="214"/>
      <c r="L28" s="215"/>
    </row>
    <row r="29" spans="1:24" s="199" customFormat="1" ht="15.75">
      <c r="A29" s="210"/>
      <c r="B29" s="429"/>
      <c r="C29" s="429"/>
      <c r="D29" s="429"/>
      <c r="E29" s="429"/>
      <c r="F29" s="429"/>
      <c r="G29" s="211"/>
      <c r="H29" s="224" t="s">
        <v>1922</v>
      </c>
      <c r="I29" s="212"/>
      <c r="J29" s="213"/>
      <c r="K29" s="214"/>
      <c r="L29" s="215"/>
    </row>
    <row r="30" spans="1:24" s="199" customFormat="1" ht="15.75">
      <c r="A30" s="210"/>
      <c r="B30" s="429"/>
      <c r="C30" s="429"/>
      <c r="D30" s="429"/>
      <c r="E30" s="429"/>
      <c r="F30" s="429"/>
      <c r="G30" s="211"/>
      <c r="H30" s="224"/>
      <c r="I30" s="212"/>
      <c r="J30" s="213"/>
      <c r="K30" s="214"/>
      <c r="L30" s="215"/>
    </row>
    <row r="31" spans="1:24" s="195" customFormat="1" ht="40.5" customHeight="1">
      <c r="A31" s="67" t="s">
        <v>77</v>
      </c>
      <c r="B31" s="269" t="s">
        <v>835</v>
      </c>
      <c r="C31" s="269" t="s">
        <v>827</v>
      </c>
      <c r="D31" s="269" t="s">
        <v>1741</v>
      </c>
      <c r="E31" s="278" t="s">
        <v>1787</v>
      </c>
      <c r="F31" s="278" t="s">
        <v>1779</v>
      </c>
      <c r="G31" s="278" t="s">
        <v>1710</v>
      </c>
      <c r="H31" s="296" t="s">
        <v>1967</v>
      </c>
      <c r="I31" s="260" t="s">
        <v>893</v>
      </c>
      <c r="J31" s="260" t="s">
        <v>894</v>
      </c>
      <c r="K31" s="75"/>
      <c r="L31" s="75"/>
    </row>
    <row r="32" spans="1:24" s="39" customFormat="1" ht="16.5" customHeight="1">
      <c r="A32" s="194" t="s">
        <v>631</v>
      </c>
      <c r="B32" s="261">
        <v>650</v>
      </c>
      <c r="C32" s="268">
        <v>400</v>
      </c>
      <c r="D32" s="618" t="s">
        <v>844</v>
      </c>
      <c r="E32" s="267" t="s">
        <v>1963</v>
      </c>
      <c r="F32" s="267" t="s">
        <v>1963</v>
      </c>
      <c r="G32" s="268">
        <v>44</v>
      </c>
      <c r="H32" s="277">
        <v>160</v>
      </c>
      <c r="I32" s="186">
        <v>733</v>
      </c>
      <c r="J32" s="202">
        <f>I32*0.9*72</f>
        <v>47498.400000000001</v>
      </c>
      <c r="K32" s="281"/>
      <c r="L32" s="281"/>
    </row>
    <row r="33" spans="1:24" s="39" customFormat="1" ht="16.5" customHeight="1">
      <c r="A33" s="194" t="s">
        <v>632</v>
      </c>
      <c r="B33" s="261">
        <v>900</v>
      </c>
      <c r="C33" s="268">
        <v>550</v>
      </c>
      <c r="D33" s="622"/>
      <c r="E33" s="267" t="s">
        <v>1964</v>
      </c>
      <c r="F33" s="267" t="s">
        <v>1964</v>
      </c>
      <c r="G33" s="268">
        <v>55</v>
      </c>
      <c r="H33" s="277">
        <v>200</v>
      </c>
      <c r="I33" s="186">
        <v>868</v>
      </c>
      <c r="J33" s="202">
        <f>I33*0.9*72</f>
        <v>56246.400000000001</v>
      </c>
      <c r="K33" s="281"/>
      <c r="L33" s="281"/>
    </row>
    <row r="34" spans="1:24" s="39" customFormat="1" ht="16.5" customHeight="1">
      <c r="A34" s="194" t="s">
        <v>633</v>
      </c>
      <c r="B34" s="261">
        <v>1300</v>
      </c>
      <c r="C34" s="268">
        <v>710</v>
      </c>
      <c r="D34" s="622"/>
      <c r="E34" s="267" t="s">
        <v>1965</v>
      </c>
      <c r="F34" s="267" t="s">
        <v>1965</v>
      </c>
      <c r="G34" s="268">
        <v>55</v>
      </c>
      <c r="H34" s="277" t="s">
        <v>1670</v>
      </c>
      <c r="I34" s="186">
        <v>1195</v>
      </c>
      <c r="J34" s="202">
        <f>I34*0.9*72</f>
        <v>77436</v>
      </c>
      <c r="K34" s="281"/>
      <c r="L34" s="281"/>
    </row>
    <row r="35" spans="1:24" s="39" customFormat="1" ht="16.5" customHeight="1">
      <c r="A35" s="194" t="s">
        <v>634</v>
      </c>
      <c r="B35" s="261">
        <v>1250</v>
      </c>
      <c r="C35" s="268">
        <v>710</v>
      </c>
      <c r="D35" s="619"/>
      <c r="E35" s="267" t="s">
        <v>1966</v>
      </c>
      <c r="F35" s="267" t="s">
        <v>1966</v>
      </c>
      <c r="G35" s="268">
        <v>54</v>
      </c>
      <c r="H35" s="277" t="s">
        <v>1670</v>
      </c>
      <c r="I35" s="186">
        <v>1727</v>
      </c>
      <c r="J35" s="202">
        <f>I35*0.9*72</f>
        <v>111909.59999999999</v>
      </c>
      <c r="K35" s="281"/>
      <c r="L35" s="281"/>
    </row>
    <row r="36" spans="1:24" s="199" customFormat="1">
      <c r="A36" s="76"/>
      <c r="B36" s="76"/>
      <c r="C36" s="76"/>
      <c r="D36" s="76"/>
      <c r="E36" s="76"/>
      <c r="F36" s="76"/>
      <c r="G36" s="76"/>
      <c r="H36" s="76"/>
      <c r="I36" s="77"/>
      <c r="J36" s="77"/>
      <c r="K36" s="78"/>
      <c r="L36" s="78"/>
      <c r="M36" s="39"/>
    </row>
    <row r="37" spans="1:24" s="199" customFormat="1" ht="15.75">
      <c r="A37" s="660" t="s">
        <v>2925</v>
      </c>
      <c r="B37" s="661"/>
      <c r="C37" s="661"/>
      <c r="D37" s="661"/>
      <c r="E37" s="661"/>
      <c r="F37" s="661"/>
      <c r="G37" s="661"/>
      <c r="H37" s="661"/>
      <c r="I37" s="661"/>
      <c r="J37" s="661"/>
      <c r="K37" s="661"/>
      <c r="L37" s="662"/>
    </row>
    <row r="38" spans="1:24" s="195" customFormat="1" ht="21" customHeight="1">
      <c r="A38" s="507" t="s">
        <v>77</v>
      </c>
      <c r="B38" s="528" t="s">
        <v>1711</v>
      </c>
      <c r="C38" s="529"/>
      <c r="D38" s="506" t="s">
        <v>1741</v>
      </c>
      <c r="E38" s="528" t="s">
        <v>2022</v>
      </c>
      <c r="F38" s="529"/>
      <c r="G38" s="528" t="s">
        <v>2011</v>
      </c>
      <c r="H38" s="529"/>
      <c r="I38" s="550" t="s">
        <v>893</v>
      </c>
      <c r="J38" s="550" t="s">
        <v>894</v>
      </c>
      <c r="K38" s="545"/>
      <c r="L38" s="593"/>
      <c r="M38" s="199"/>
      <c r="O38" s="196"/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s="195" customFormat="1" ht="21" customHeight="1">
      <c r="A39" s="507"/>
      <c r="B39" s="657"/>
      <c r="C39" s="658"/>
      <c r="D39" s="506"/>
      <c r="E39" s="657"/>
      <c r="F39" s="658"/>
      <c r="G39" s="657"/>
      <c r="H39" s="658"/>
      <c r="I39" s="551"/>
      <c r="J39" s="551"/>
      <c r="K39" s="545"/>
      <c r="L39" s="439"/>
      <c r="M39" s="199"/>
      <c r="O39" s="196"/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s="195" customFormat="1" ht="16.5" customHeight="1">
      <c r="A40" s="194" t="s">
        <v>2928</v>
      </c>
      <c r="B40" s="533">
        <v>1.5</v>
      </c>
      <c r="C40" s="519"/>
      <c r="D40" s="268" t="s">
        <v>844</v>
      </c>
      <c r="E40" s="500" t="s">
        <v>2025</v>
      </c>
      <c r="F40" s="502"/>
      <c r="G40" s="648" t="s">
        <v>2033</v>
      </c>
      <c r="H40" s="649"/>
      <c r="I40" s="192">
        <v>123</v>
      </c>
      <c r="J40" s="202">
        <f t="shared" ref="J40:J42" si="2">I40*0.9*70</f>
        <v>7749</v>
      </c>
      <c r="K40" s="222"/>
      <c r="L40" s="281"/>
      <c r="O40" s="196"/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s="195" customFormat="1" ht="16.5" customHeight="1">
      <c r="A41" s="194" t="s">
        <v>2926</v>
      </c>
      <c r="B41" s="520"/>
      <c r="C41" s="522"/>
      <c r="D41" s="268" t="s">
        <v>844</v>
      </c>
      <c r="E41" s="500" t="s">
        <v>2026</v>
      </c>
      <c r="F41" s="502"/>
      <c r="G41" s="650"/>
      <c r="H41" s="651"/>
      <c r="I41" s="192">
        <v>151</v>
      </c>
      <c r="J41" s="202">
        <f t="shared" si="2"/>
        <v>9513</v>
      </c>
      <c r="K41" s="222"/>
      <c r="L41" s="281"/>
      <c r="O41" s="196"/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s="195" customFormat="1" ht="16.5" customHeight="1">
      <c r="A42" s="194" t="s">
        <v>2927</v>
      </c>
      <c r="B42" s="520"/>
      <c r="C42" s="522"/>
      <c r="D42" s="268" t="s">
        <v>992</v>
      </c>
      <c r="E42" s="654" t="s">
        <v>2027</v>
      </c>
      <c r="F42" s="655"/>
      <c r="G42" s="652"/>
      <c r="H42" s="653"/>
      <c r="I42" s="192">
        <v>321</v>
      </c>
      <c r="J42" s="202">
        <f t="shared" si="2"/>
        <v>20223.000000000004</v>
      </c>
      <c r="K42" s="222"/>
      <c r="L42" s="281"/>
      <c r="O42" s="196"/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s="195" customFormat="1" ht="16.5" customHeight="1">
      <c r="A43" s="194" t="s">
        <v>2926</v>
      </c>
      <c r="B43" s="520"/>
      <c r="C43" s="522"/>
      <c r="D43" s="268" t="s">
        <v>844</v>
      </c>
      <c r="E43" s="500" t="s">
        <v>2028</v>
      </c>
      <c r="F43" s="502"/>
      <c r="G43" s="648" t="s">
        <v>2034</v>
      </c>
      <c r="H43" s="649"/>
      <c r="I43" s="192">
        <v>151</v>
      </c>
      <c r="J43" s="202">
        <f t="shared" ref="J43:J45" si="3">I43*0.9*70</f>
        <v>9513</v>
      </c>
      <c r="K43" s="222"/>
      <c r="L43" s="281"/>
      <c r="O43" s="196"/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s="195" customFormat="1" ht="16.5" customHeight="1">
      <c r="A44" s="194" t="s">
        <v>2927</v>
      </c>
      <c r="B44" s="520"/>
      <c r="C44" s="522"/>
      <c r="D44" s="268" t="s">
        <v>992</v>
      </c>
      <c r="E44" s="654" t="s">
        <v>2029</v>
      </c>
      <c r="F44" s="655"/>
      <c r="G44" s="650"/>
      <c r="H44" s="651"/>
      <c r="I44" s="192">
        <v>260</v>
      </c>
      <c r="J44" s="202">
        <f t="shared" si="3"/>
        <v>16380</v>
      </c>
      <c r="K44" s="222"/>
      <c r="L44" s="281"/>
      <c r="O44" s="196"/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s="195" customFormat="1" ht="16.5" customHeight="1">
      <c r="A45" s="194" t="s">
        <v>2929</v>
      </c>
      <c r="B45" s="520"/>
      <c r="C45" s="522"/>
      <c r="D45" s="268" t="s">
        <v>845</v>
      </c>
      <c r="E45" s="654" t="s">
        <v>2030</v>
      </c>
      <c r="F45" s="655"/>
      <c r="G45" s="652"/>
      <c r="H45" s="653"/>
      <c r="I45" s="192">
        <v>355</v>
      </c>
      <c r="J45" s="202">
        <f t="shared" si="3"/>
        <v>22365</v>
      </c>
      <c r="K45" s="222"/>
      <c r="L45" s="281"/>
      <c r="O45" s="196"/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s="195" customFormat="1" ht="16.5" customHeight="1">
      <c r="A46" s="194" t="s">
        <v>2930</v>
      </c>
      <c r="B46" s="520"/>
      <c r="C46" s="522"/>
      <c r="D46" s="268" t="s">
        <v>992</v>
      </c>
      <c r="E46" s="654" t="s">
        <v>2031</v>
      </c>
      <c r="F46" s="655"/>
      <c r="G46" s="648" t="s">
        <v>2035</v>
      </c>
      <c r="H46" s="649"/>
      <c r="I46" s="192">
        <v>273</v>
      </c>
      <c r="J46" s="202">
        <f t="shared" ref="J46:J48" si="4">I46*0.9*70</f>
        <v>17199</v>
      </c>
      <c r="K46" s="222"/>
      <c r="L46" s="281"/>
      <c r="O46" s="196"/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s="195" customFormat="1" ht="16.5" customHeight="1">
      <c r="A47" s="194" t="s">
        <v>2929</v>
      </c>
      <c r="B47" s="520"/>
      <c r="C47" s="522"/>
      <c r="D47" s="268" t="s">
        <v>845</v>
      </c>
      <c r="E47" s="654" t="s">
        <v>2030</v>
      </c>
      <c r="F47" s="655"/>
      <c r="G47" s="650"/>
      <c r="H47" s="651"/>
      <c r="I47" s="192">
        <v>370</v>
      </c>
      <c r="J47" s="202">
        <f t="shared" si="4"/>
        <v>23310</v>
      </c>
      <c r="K47" s="222"/>
      <c r="L47" s="281"/>
      <c r="O47" s="196"/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s="195" customFormat="1" ht="16.5" customHeight="1">
      <c r="A48" s="194" t="s">
        <v>2931</v>
      </c>
      <c r="B48" s="523"/>
      <c r="C48" s="525"/>
      <c r="D48" s="268" t="s">
        <v>992</v>
      </c>
      <c r="E48" s="654" t="s">
        <v>2032</v>
      </c>
      <c r="F48" s="655"/>
      <c r="G48" s="652"/>
      <c r="H48" s="653"/>
      <c r="I48" s="192">
        <v>547</v>
      </c>
      <c r="J48" s="202">
        <f t="shared" si="4"/>
        <v>34461</v>
      </c>
      <c r="K48" s="222"/>
      <c r="L48" s="281"/>
      <c r="O48" s="196"/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s="199" customFormat="1">
      <c r="A49" s="76"/>
      <c r="B49" s="76"/>
      <c r="C49" s="76"/>
      <c r="D49" s="76"/>
      <c r="E49" s="76"/>
      <c r="F49" s="76"/>
      <c r="G49" s="76"/>
      <c r="H49" s="76"/>
      <c r="I49" s="77"/>
      <c r="J49" s="77"/>
      <c r="K49" s="78"/>
      <c r="L49" s="78"/>
      <c r="M49" s="39"/>
    </row>
    <row r="50" spans="1:24" s="199" customFormat="1" ht="15.75">
      <c r="A50" s="57" t="s">
        <v>1781</v>
      </c>
      <c r="B50" s="163"/>
      <c r="C50" s="163"/>
      <c r="D50" s="163"/>
      <c r="E50" s="163"/>
      <c r="F50" s="163"/>
      <c r="G50" s="163"/>
      <c r="H50" s="163"/>
      <c r="I50" s="164"/>
      <c r="J50" s="165"/>
      <c r="K50" s="166"/>
      <c r="L50" s="167"/>
    </row>
    <row r="51" spans="1:24" s="195" customFormat="1" ht="21" customHeight="1">
      <c r="A51" s="507" t="s">
        <v>77</v>
      </c>
      <c r="B51" s="506" t="s">
        <v>1785</v>
      </c>
      <c r="C51" s="506"/>
      <c r="D51" s="506"/>
      <c r="E51" s="506"/>
      <c r="F51" s="506"/>
      <c r="G51" s="506"/>
      <c r="H51" s="506"/>
      <c r="I51" s="550" t="s">
        <v>893</v>
      </c>
      <c r="J51" s="550" t="s">
        <v>894</v>
      </c>
      <c r="K51" s="545"/>
      <c r="L51" s="593"/>
      <c r="M51" s="199"/>
      <c r="O51" s="196"/>
      <c r="P51" s="196"/>
      <c r="Q51" s="196"/>
      <c r="R51" s="196"/>
      <c r="S51" s="196"/>
      <c r="T51" s="196"/>
      <c r="U51" s="196"/>
      <c r="V51" s="196"/>
      <c r="W51" s="196"/>
      <c r="X51" s="196"/>
    </row>
    <row r="52" spans="1:24" s="195" customFormat="1" ht="21" customHeight="1">
      <c r="A52" s="507"/>
      <c r="B52" s="506"/>
      <c r="C52" s="506"/>
      <c r="D52" s="506"/>
      <c r="E52" s="506"/>
      <c r="F52" s="506"/>
      <c r="G52" s="506"/>
      <c r="H52" s="506"/>
      <c r="I52" s="551"/>
      <c r="J52" s="551"/>
      <c r="K52" s="545"/>
      <c r="L52" s="439"/>
      <c r="M52" s="199"/>
      <c r="O52" s="196"/>
      <c r="P52" s="196"/>
      <c r="Q52" s="196"/>
      <c r="R52" s="196"/>
      <c r="S52" s="196"/>
      <c r="T52" s="196"/>
      <c r="U52" s="196"/>
      <c r="V52" s="196"/>
      <c r="W52" s="196"/>
      <c r="X52" s="196"/>
    </row>
    <row r="53" spans="1:24" s="195" customFormat="1" ht="16.5" customHeight="1">
      <c r="A53" s="194" t="s">
        <v>1775</v>
      </c>
      <c r="B53" s="641" t="s">
        <v>1791</v>
      </c>
      <c r="C53" s="555"/>
      <c r="D53" s="555"/>
      <c r="E53" s="555"/>
      <c r="F53" s="555"/>
      <c r="G53" s="555"/>
      <c r="H53" s="556"/>
      <c r="I53" s="234">
        <v>153</v>
      </c>
      <c r="J53" s="202">
        <f t="shared" ref="J53:J54" si="5">I53*0.9*70</f>
        <v>9639.0000000000018</v>
      </c>
      <c r="K53" s="222"/>
      <c r="L53" s="281"/>
      <c r="O53" s="196"/>
      <c r="P53" s="196"/>
      <c r="Q53" s="196"/>
      <c r="R53" s="196"/>
      <c r="S53" s="196"/>
      <c r="T53" s="196"/>
      <c r="U53" s="196"/>
      <c r="V53" s="196"/>
      <c r="W53" s="196"/>
      <c r="X53" s="196"/>
    </row>
    <row r="54" spans="1:24" s="195" customFormat="1" ht="16.5" customHeight="1">
      <c r="A54" s="194" t="s">
        <v>1777</v>
      </c>
      <c r="B54" s="645" t="s">
        <v>1797</v>
      </c>
      <c r="C54" s="646"/>
      <c r="D54" s="646"/>
      <c r="E54" s="646"/>
      <c r="F54" s="646"/>
      <c r="G54" s="646"/>
      <c r="H54" s="647"/>
      <c r="I54" s="234">
        <v>343</v>
      </c>
      <c r="J54" s="202">
        <f t="shared" si="5"/>
        <v>21609</v>
      </c>
      <c r="K54" s="222"/>
      <c r="L54" s="281"/>
      <c r="O54" s="196"/>
      <c r="P54" s="196"/>
      <c r="Q54" s="196"/>
      <c r="R54" s="196"/>
      <c r="S54" s="196"/>
      <c r="T54" s="196"/>
      <c r="U54" s="196"/>
      <c r="V54" s="196"/>
      <c r="W54" s="196"/>
      <c r="X54" s="196"/>
    </row>
    <row r="55" spans="1:24" s="195" customFormat="1" ht="16.5" customHeight="1">
      <c r="A55" s="199"/>
      <c r="B55" s="76"/>
      <c r="C55" s="76"/>
      <c r="D55" s="76"/>
      <c r="E55" s="76"/>
      <c r="F55" s="76"/>
      <c r="G55" s="76"/>
      <c r="H55" s="76"/>
      <c r="I55" s="77"/>
      <c r="J55" s="77"/>
      <c r="K55" s="78"/>
      <c r="L55" s="78"/>
      <c r="O55" s="196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24" s="199" customFormat="1" ht="15.75">
      <c r="A56" s="57" t="s">
        <v>1722</v>
      </c>
      <c r="B56" s="163"/>
      <c r="C56" s="163"/>
      <c r="D56" s="163"/>
      <c r="E56" s="163"/>
      <c r="F56" s="163"/>
      <c r="G56" s="163"/>
      <c r="H56" s="163"/>
      <c r="I56" s="164"/>
      <c r="J56" s="165"/>
      <c r="K56" s="166"/>
      <c r="L56" s="352"/>
    </row>
    <row r="57" spans="1:24" s="199" customFormat="1" ht="15.75">
      <c r="A57" s="204"/>
      <c r="B57" s="428" t="s">
        <v>2084</v>
      </c>
      <c r="C57" s="428"/>
      <c r="D57" s="428"/>
      <c r="E57" s="428"/>
      <c r="F57" s="428"/>
      <c r="G57" s="211"/>
      <c r="H57" s="224" t="s">
        <v>1920</v>
      </c>
      <c r="I57" s="212"/>
      <c r="J57" s="207"/>
      <c r="K57" s="208"/>
      <c r="L57" s="209"/>
      <c r="X57" s="39"/>
    </row>
    <row r="58" spans="1:24" s="199" customFormat="1" ht="15.75">
      <c r="A58" s="210"/>
      <c r="B58" s="429"/>
      <c r="C58" s="429"/>
      <c r="D58" s="429"/>
      <c r="E58" s="429"/>
      <c r="F58" s="429"/>
      <c r="G58" s="211"/>
      <c r="H58" s="224" t="s">
        <v>1921</v>
      </c>
      <c r="I58" s="212"/>
      <c r="J58" s="213"/>
      <c r="K58" s="214"/>
      <c r="L58" s="215"/>
    </row>
    <row r="59" spans="1:24" s="199" customFormat="1" ht="15.75">
      <c r="A59" s="210"/>
      <c r="B59" s="429"/>
      <c r="C59" s="429"/>
      <c r="D59" s="429"/>
      <c r="E59" s="429"/>
      <c r="F59" s="429"/>
      <c r="G59" s="211"/>
      <c r="H59" s="224" t="s">
        <v>1925</v>
      </c>
      <c r="I59" s="212"/>
      <c r="J59" s="213"/>
      <c r="K59" s="214"/>
      <c r="L59" s="215"/>
    </row>
    <row r="60" spans="1:24" s="199" customFormat="1" ht="15.75">
      <c r="A60" s="210"/>
      <c r="B60" s="429"/>
      <c r="C60" s="429"/>
      <c r="D60" s="429"/>
      <c r="E60" s="429"/>
      <c r="F60" s="429"/>
      <c r="G60" s="211"/>
      <c r="H60" s="224" t="s">
        <v>1924</v>
      </c>
      <c r="I60" s="212"/>
      <c r="J60" s="213"/>
      <c r="K60" s="214"/>
      <c r="L60" s="215"/>
    </row>
    <row r="61" spans="1:24" s="199" customFormat="1" ht="15.75">
      <c r="A61" s="210"/>
      <c r="B61" s="429"/>
      <c r="C61" s="429"/>
      <c r="D61" s="429"/>
      <c r="E61" s="429"/>
      <c r="F61" s="429"/>
      <c r="G61" s="211"/>
      <c r="H61" s="224" t="s">
        <v>1922</v>
      </c>
      <c r="I61" s="212"/>
      <c r="J61" s="213"/>
      <c r="K61" s="214"/>
      <c r="L61" s="215"/>
    </row>
    <row r="62" spans="1:24" s="195" customFormat="1" ht="45" customHeight="1">
      <c r="A62" s="67" t="s">
        <v>77</v>
      </c>
      <c r="B62" s="269" t="s">
        <v>835</v>
      </c>
      <c r="C62" s="269" t="s">
        <v>827</v>
      </c>
      <c r="D62" s="269" t="s">
        <v>1741</v>
      </c>
      <c r="E62" s="278" t="s">
        <v>1787</v>
      </c>
      <c r="F62" s="278" t="s">
        <v>1779</v>
      </c>
      <c r="G62" s="278" t="s">
        <v>1710</v>
      </c>
      <c r="H62" s="296" t="s">
        <v>1967</v>
      </c>
      <c r="I62" s="260" t="s">
        <v>893</v>
      </c>
      <c r="J62" s="260" t="s">
        <v>894</v>
      </c>
      <c r="K62" s="75"/>
      <c r="L62" s="75"/>
    </row>
    <row r="63" spans="1:24" s="39" customFormat="1" ht="16.5" customHeight="1">
      <c r="A63" s="194" t="s">
        <v>2151</v>
      </c>
      <c r="B63" s="617">
        <v>630</v>
      </c>
      <c r="C63" s="618">
        <v>640</v>
      </c>
      <c r="D63" s="268" t="s">
        <v>844</v>
      </c>
      <c r="E63" s="268" t="s">
        <v>1743</v>
      </c>
      <c r="F63" s="618" t="s">
        <v>1742</v>
      </c>
      <c r="G63" s="618">
        <v>53</v>
      </c>
      <c r="H63" s="492">
        <v>200</v>
      </c>
      <c r="I63" s="186">
        <v>1800</v>
      </c>
      <c r="J63" s="202">
        <f t="shared" ref="J63:J83" si="6">I63*0.9*72</f>
        <v>116640</v>
      </c>
      <c r="K63" s="281"/>
      <c r="L63" s="281"/>
    </row>
    <row r="64" spans="1:24" s="39" customFormat="1" ht="16.5" customHeight="1">
      <c r="A64" s="194" t="s">
        <v>629</v>
      </c>
      <c r="B64" s="509"/>
      <c r="C64" s="622"/>
      <c r="D64" s="268" t="s">
        <v>844</v>
      </c>
      <c r="E64" s="268" t="s">
        <v>1744</v>
      </c>
      <c r="F64" s="622"/>
      <c r="G64" s="622"/>
      <c r="H64" s="493"/>
      <c r="I64" s="186">
        <v>1879</v>
      </c>
      <c r="J64" s="202">
        <f t="shared" si="6"/>
        <v>121759.20000000001</v>
      </c>
      <c r="K64" s="281"/>
      <c r="L64" s="281"/>
    </row>
    <row r="65" spans="1:12" s="39" customFormat="1" ht="16.5" customHeight="1">
      <c r="A65" s="194" t="s">
        <v>1723</v>
      </c>
      <c r="B65" s="510"/>
      <c r="C65" s="619"/>
      <c r="D65" s="268" t="s">
        <v>992</v>
      </c>
      <c r="E65" s="268" t="s">
        <v>1745</v>
      </c>
      <c r="F65" s="619"/>
      <c r="G65" s="619"/>
      <c r="H65" s="494"/>
      <c r="I65" s="186">
        <v>1936</v>
      </c>
      <c r="J65" s="202">
        <f t="shared" si="6"/>
        <v>125452.8</v>
      </c>
      <c r="K65" s="281"/>
      <c r="L65" s="281"/>
    </row>
    <row r="66" spans="1:12" s="39" customFormat="1" ht="16.5" customHeight="1">
      <c r="A66" s="194" t="s">
        <v>1724</v>
      </c>
      <c r="B66" s="617">
        <v>1100</v>
      </c>
      <c r="C66" s="618">
        <v>820</v>
      </c>
      <c r="D66" s="268" t="s">
        <v>844</v>
      </c>
      <c r="E66" s="268" t="s">
        <v>1747</v>
      </c>
      <c r="F66" s="618" t="s">
        <v>1746</v>
      </c>
      <c r="G66" s="618">
        <v>55</v>
      </c>
      <c r="H66" s="492">
        <v>250</v>
      </c>
      <c r="I66" s="186">
        <v>2041</v>
      </c>
      <c r="J66" s="202">
        <f t="shared" si="6"/>
        <v>132256.80000000002</v>
      </c>
      <c r="K66" s="281"/>
      <c r="L66" s="281"/>
    </row>
    <row r="67" spans="1:12" s="39" customFormat="1" ht="16.5" customHeight="1">
      <c r="A67" s="194" t="s">
        <v>1725</v>
      </c>
      <c r="B67" s="509"/>
      <c r="C67" s="622"/>
      <c r="D67" s="268" t="s">
        <v>992</v>
      </c>
      <c r="E67" s="268" t="s">
        <v>1977</v>
      </c>
      <c r="F67" s="622"/>
      <c r="G67" s="622"/>
      <c r="H67" s="493"/>
      <c r="I67" s="186">
        <v>2084</v>
      </c>
      <c r="J67" s="202">
        <f t="shared" si="6"/>
        <v>135043.20000000001</v>
      </c>
      <c r="K67" s="281"/>
      <c r="L67" s="281"/>
    </row>
    <row r="68" spans="1:12" s="39" customFormat="1" ht="16.5" customHeight="1">
      <c r="A68" s="194" t="s">
        <v>630</v>
      </c>
      <c r="B68" s="510"/>
      <c r="C68" s="619"/>
      <c r="D68" s="268" t="s">
        <v>845</v>
      </c>
      <c r="E68" s="268" t="s">
        <v>1750</v>
      </c>
      <c r="F68" s="619"/>
      <c r="G68" s="619"/>
      <c r="H68" s="494"/>
      <c r="I68" s="186">
        <v>2232</v>
      </c>
      <c r="J68" s="202">
        <f t="shared" si="6"/>
        <v>144633.60000000001</v>
      </c>
      <c r="K68" s="281"/>
      <c r="L68" s="281"/>
    </row>
    <row r="69" spans="1:12" s="39" customFormat="1" ht="16.5" customHeight="1">
      <c r="A69" s="194" t="s">
        <v>1726</v>
      </c>
      <c r="B69" s="617">
        <v>1200</v>
      </c>
      <c r="C69" s="618">
        <v>850</v>
      </c>
      <c r="D69" s="268" t="s">
        <v>844</v>
      </c>
      <c r="E69" s="268" t="s">
        <v>1748</v>
      </c>
      <c r="F69" s="618" t="s">
        <v>1752</v>
      </c>
      <c r="G69" s="618">
        <v>55</v>
      </c>
      <c r="H69" s="492" t="s">
        <v>1669</v>
      </c>
      <c r="I69" s="186">
        <v>2212</v>
      </c>
      <c r="J69" s="202">
        <f t="shared" si="6"/>
        <v>143337.60000000001</v>
      </c>
      <c r="K69" s="281"/>
      <c r="L69" s="281"/>
    </row>
    <row r="70" spans="1:12" s="39" customFormat="1" ht="16.5" customHeight="1">
      <c r="A70" s="194" t="s">
        <v>1727</v>
      </c>
      <c r="B70" s="509"/>
      <c r="C70" s="622"/>
      <c r="D70" s="268" t="s">
        <v>992</v>
      </c>
      <c r="E70" s="268" t="s">
        <v>1749</v>
      </c>
      <c r="F70" s="622"/>
      <c r="G70" s="622"/>
      <c r="H70" s="493"/>
      <c r="I70" s="186">
        <v>2353</v>
      </c>
      <c r="J70" s="202">
        <f t="shared" si="6"/>
        <v>152474.40000000002</v>
      </c>
      <c r="K70" s="281"/>
      <c r="L70" s="281"/>
    </row>
    <row r="71" spans="1:12" s="39" customFormat="1" ht="16.5" customHeight="1">
      <c r="A71" s="194" t="s">
        <v>1728</v>
      </c>
      <c r="B71" s="509"/>
      <c r="C71" s="622"/>
      <c r="D71" s="268" t="s">
        <v>845</v>
      </c>
      <c r="E71" s="268" t="s">
        <v>1750</v>
      </c>
      <c r="F71" s="622"/>
      <c r="G71" s="622"/>
      <c r="H71" s="493"/>
      <c r="I71" s="186">
        <v>2478</v>
      </c>
      <c r="J71" s="202">
        <f t="shared" si="6"/>
        <v>160574.40000000002</v>
      </c>
      <c r="K71" s="281"/>
      <c r="L71" s="281"/>
    </row>
    <row r="72" spans="1:12" s="39" customFormat="1" ht="16.5" customHeight="1">
      <c r="A72" s="194" t="s">
        <v>1729</v>
      </c>
      <c r="B72" s="510"/>
      <c r="C72" s="619"/>
      <c r="D72" s="268" t="s">
        <v>845</v>
      </c>
      <c r="E72" s="268" t="s">
        <v>1751</v>
      </c>
      <c r="F72" s="619"/>
      <c r="G72" s="619"/>
      <c r="H72" s="494"/>
      <c r="I72" s="186">
        <v>2500</v>
      </c>
      <c r="J72" s="202">
        <f t="shared" si="6"/>
        <v>162000</v>
      </c>
      <c r="K72" s="281"/>
      <c r="L72" s="281"/>
    </row>
    <row r="73" spans="1:12" s="39" customFormat="1" ht="16.5" customHeight="1">
      <c r="A73" s="194" t="s">
        <v>1730</v>
      </c>
      <c r="B73" s="617">
        <v>2750</v>
      </c>
      <c r="C73" s="618">
        <v>600</v>
      </c>
      <c r="D73" s="618" t="s">
        <v>845</v>
      </c>
      <c r="E73" s="268" t="s">
        <v>1754</v>
      </c>
      <c r="F73" s="618" t="s">
        <v>1753</v>
      </c>
      <c r="G73" s="618">
        <v>65</v>
      </c>
      <c r="H73" s="492" t="s">
        <v>1670</v>
      </c>
      <c r="I73" s="186">
        <v>3180</v>
      </c>
      <c r="J73" s="202">
        <f t="shared" si="6"/>
        <v>206064</v>
      </c>
      <c r="K73" s="281"/>
      <c r="L73" s="281"/>
    </row>
    <row r="74" spans="1:12" s="39" customFormat="1" ht="16.5" customHeight="1">
      <c r="A74" s="194" t="s">
        <v>1731</v>
      </c>
      <c r="B74" s="509"/>
      <c r="C74" s="622"/>
      <c r="D74" s="622"/>
      <c r="E74" s="268" t="s">
        <v>1755</v>
      </c>
      <c r="F74" s="622"/>
      <c r="G74" s="622"/>
      <c r="H74" s="493"/>
      <c r="I74" s="186">
        <v>3402</v>
      </c>
      <c r="J74" s="202">
        <f t="shared" si="6"/>
        <v>220449.6</v>
      </c>
      <c r="K74" s="281"/>
      <c r="L74" s="281"/>
    </row>
    <row r="75" spans="1:12" s="39" customFormat="1" ht="16.5" customHeight="1">
      <c r="A75" s="194" t="s">
        <v>1732</v>
      </c>
      <c r="B75" s="510"/>
      <c r="C75" s="619"/>
      <c r="D75" s="619"/>
      <c r="E75" s="268" t="s">
        <v>1756</v>
      </c>
      <c r="F75" s="619"/>
      <c r="G75" s="619"/>
      <c r="H75" s="494"/>
      <c r="I75" s="186">
        <v>3624</v>
      </c>
      <c r="J75" s="202">
        <f t="shared" si="6"/>
        <v>234835.19999999998</v>
      </c>
      <c r="K75" s="281"/>
      <c r="L75" s="281"/>
    </row>
    <row r="76" spans="1:12" s="39" customFormat="1" ht="16.5" customHeight="1">
      <c r="A76" s="194" t="s">
        <v>1733</v>
      </c>
      <c r="B76" s="617">
        <v>4100</v>
      </c>
      <c r="C76" s="618">
        <v>820</v>
      </c>
      <c r="D76" s="618" t="s">
        <v>845</v>
      </c>
      <c r="E76" s="268" t="s">
        <v>1757</v>
      </c>
      <c r="F76" s="618" t="s">
        <v>1761</v>
      </c>
      <c r="G76" s="618">
        <v>68</v>
      </c>
      <c r="H76" s="492" t="s">
        <v>1674</v>
      </c>
      <c r="I76" s="186">
        <v>5140</v>
      </c>
      <c r="J76" s="202">
        <f t="shared" si="6"/>
        <v>333072</v>
      </c>
      <c r="K76" s="281"/>
      <c r="L76" s="281"/>
    </row>
    <row r="77" spans="1:12" s="39" customFormat="1" ht="16.5" customHeight="1">
      <c r="A77" s="194" t="s">
        <v>1734</v>
      </c>
      <c r="B77" s="509"/>
      <c r="C77" s="622"/>
      <c r="D77" s="622"/>
      <c r="E77" s="268" t="s">
        <v>1758</v>
      </c>
      <c r="F77" s="622"/>
      <c r="G77" s="622"/>
      <c r="H77" s="493"/>
      <c r="I77" s="186">
        <v>5362</v>
      </c>
      <c r="J77" s="202">
        <f t="shared" si="6"/>
        <v>347457.60000000003</v>
      </c>
      <c r="K77" s="281"/>
      <c r="L77" s="281"/>
    </row>
    <row r="78" spans="1:12" s="39" customFormat="1" ht="16.5" customHeight="1">
      <c r="A78" s="194" t="s">
        <v>1735</v>
      </c>
      <c r="B78" s="509"/>
      <c r="C78" s="622"/>
      <c r="D78" s="622"/>
      <c r="E78" s="268" t="s">
        <v>1759</v>
      </c>
      <c r="F78" s="622"/>
      <c r="G78" s="622"/>
      <c r="H78" s="493"/>
      <c r="I78" s="186">
        <v>5505</v>
      </c>
      <c r="J78" s="202">
        <f t="shared" si="6"/>
        <v>356724</v>
      </c>
      <c r="K78" s="281"/>
      <c r="L78" s="281"/>
    </row>
    <row r="79" spans="1:12" s="39" customFormat="1" ht="16.5" customHeight="1">
      <c r="A79" s="194" t="s">
        <v>1736</v>
      </c>
      <c r="B79" s="510"/>
      <c r="C79" s="619"/>
      <c r="D79" s="619"/>
      <c r="E79" s="268" t="s">
        <v>1760</v>
      </c>
      <c r="F79" s="619"/>
      <c r="G79" s="619"/>
      <c r="H79" s="494"/>
      <c r="I79" s="186">
        <v>5769</v>
      </c>
      <c r="J79" s="202">
        <f t="shared" si="6"/>
        <v>373831.2</v>
      </c>
      <c r="K79" s="281"/>
      <c r="L79" s="281"/>
    </row>
    <row r="80" spans="1:12" s="39" customFormat="1" ht="16.5" customHeight="1">
      <c r="A80" s="194" t="s">
        <v>1737</v>
      </c>
      <c r="B80" s="617">
        <v>5100</v>
      </c>
      <c r="C80" s="618">
        <v>1020</v>
      </c>
      <c r="D80" s="618" t="s">
        <v>845</v>
      </c>
      <c r="E80" s="268" t="s">
        <v>1762</v>
      </c>
      <c r="F80" s="618" t="s">
        <v>1765</v>
      </c>
      <c r="G80" s="618">
        <v>72</v>
      </c>
      <c r="H80" s="492" t="s">
        <v>1674</v>
      </c>
      <c r="I80" s="186">
        <v>5770</v>
      </c>
      <c r="J80" s="202">
        <f t="shared" si="6"/>
        <v>373896</v>
      </c>
      <c r="K80" s="281"/>
      <c r="L80" s="281"/>
    </row>
    <row r="81" spans="1:24" s="39" customFormat="1" ht="16.5" customHeight="1">
      <c r="A81" s="194" t="s">
        <v>1738</v>
      </c>
      <c r="B81" s="509"/>
      <c r="C81" s="622"/>
      <c r="D81" s="622"/>
      <c r="E81" s="268" t="s">
        <v>1763</v>
      </c>
      <c r="F81" s="622"/>
      <c r="G81" s="622"/>
      <c r="H81" s="493"/>
      <c r="I81" s="186">
        <v>5902</v>
      </c>
      <c r="J81" s="202">
        <f t="shared" si="6"/>
        <v>382449.60000000003</v>
      </c>
      <c r="K81" s="281"/>
      <c r="L81" s="281"/>
    </row>
    <row r="82" spans="1:24" s="39" customFormat="1" ht="16.5" customHeight="1">
      <c r="A82" s="194" t="s">
        <v>1739</v>
      </c>
      <c r="B82" s="509"/>
      <c r="C82" s="622"/>
      <c r="D82" s="622"/>
      <c r="E82" s="268" t="s">
        <v>1764</v>
      </c>
      <c r="F82" s="622"/>
      <c r="G82" s="622"/>
      <c r="H82" s="493"/>
      <c r="I82" s="186">
        <v>6262</v>
      </c>
      <c r="J82" s="202">
        <f t="shared" si="6"/>
        <v>405777.60000000003</v>
      </c>
      <c r="K82" s="281"/>
      <c r="L82" s="281"/>
    </row>
    <row r="83" spans="1:24" s="39" customFormat="1" ht="16.5" customHeight="1">
      <c r="A83" s="194" t="s">
        <v>1740</v>
      </c>
      <c r="B83" s="510"/>
      <c r="C83" s="619"/>
      <c r="D83" s="619"/>
      <c r="E83" s="268" t="s">
        <v>1978</v>
      </c>
      <c r="F83" s="619"/>
      <c r="G83" s="619"/>
      <c r="H83" s="494"/>
      <c r="I83" s="186">
        <v>6333</v>
      </c>
      <c r="J83" s="202">
        <f t="shared" si="6"/>
        <v>410378.39999999997</v>
      </c>
      <c r="K83" s="281"/>
      <c r="L83" s="281"/>
    </row>
    <row r="84" spans="1:24" s="199" customFormat="1">
      <c r="A84" s="76"/>
      <c r="B84" s="76"/>
      <c r="C84" s="76"/>
      <c r="D84" s="76"/>
      <c r="E84" s="76"/>
      <c r="F84" s="76"/>
      <c r="G84" s="76"/>
      <c r="H84" s="76"/>
      <c r="I84" s="77"/>
      <c r="J84" s="77"/>
      <c r="K84" s="78"/>
      <c r="L84" s="78"/>
      <c r="M84" s="39"/>
    </row>
    <row r="85" spans="1:24" s="199" customFormat="1" ht="15.75">
      <c r="A85" s="57" t="s">
        <v>1781</v>
      </c>
      <c r="B85" s="163"/>
      <c r="C85" s="163"/>
      <c r="D85" s="163"/>
      <c r="E85" s="163"/>
      <c r="F85" s="163"/>
      <c r="G85" s="163"/>
      <c r="H85" s="163"/>
      <c r="I85" s="164"/>
      <c r="J85" s="165"/>
      <c r="K85" s="166"/>
      <c r="L85" s="352"/>
    </row>
    <row r="86" spans="1:24" s="195" customFormat="1" ht="21" customHeight="1">
      <c r="A86" s="507" t="s">
        <v>77</v>
      </c>
      <c r="B86" s="506" t="s">
        <v>1785</v>
      </c>
      <c r="C86" s="506"/>
      <c r="D86" s="506"/>
      <c r="E86" s="506"/>
      <c r="F86" s="506"/>
      <c r="G86" s="506"/>
      <c r="H86" s="506"/>
      <c r="I86" s="550" t="s">
        <v>893</v>
      </c>
      <c r="J86" s="550" t="s">
        <v>894</v>
      </c>
      <c r="K86" s="545"/>
      <c r="L86" s="593"/>
      <c r="M86" s="199"/>
      <c r="O86" s="196"/>
      <c r="P86" s="196"/>
      <c r="Q86" s="196"/>
      <c r="R86" s="196"/>
      <c r="S86" s="196"/>
      <c r="T86" s="196"/>
      <c r="U86" s="196"/>
      <c r="V86" s="196"/>
      <c r="W86" s="196"/>
      <c r="X86" s="196"/>
    </row>
    <row r="87" spans="1:24" s="195" customFormat="1" ht="21" customHeight="1">
      <c r="A87" s="507"/>
      <c r="B87" s="506"/>
      <c r="C87" s="506"/>
      <c r="D87" s="506"/>
      <c r="E87" s="506"/>
      <c r="F87" s="506"/>
      <c r="G87" s="506"/>
      <c r="H87" s="506"/>
      <c r="I87" s="551"/>
      <c r="J87" s="551"/>
      <c r="K87" s="545"/>
      <c r="L87" s="439"/>
      <c r="M87" s="199"/>
      <c r="O87" s="196"/>
      <c r="P87" s="196"/>
      <c r="Q87" s="196"/>
      <c r="R87" s="196"/>
      <c r="S87" s="196"/>
      <c r="T87" s="196"/>
      <c r="U87" s="196"/>
      <c r="V87" s="196"/>
      <c r="W87" s="196"/>
      <c r="X87" s="196"/>
    </row>
    <row r="88" spans="1:24" s="195" customFormat="1" ht="16.5" customHeight="1">
      <c r="A88" s="194" t="s">
        <v>1775</v>
      </c>
      <c r="B88" s="641" t="s">
        <v>1791</v>
      </c>
      <c r="C88" s="555"/>
      <c r="D88" s="555"/>
      <c r="E88" s="555"/>
      <c r="F88" s="555"/>
      <c r="G88" s="555"/>
      <c r="H88" s="556"/>
      <c r="I88" s="234">
        <v>153</v>
      </c>
      <c r="J88" s="202">
        <f t="shared" ref="J88:J89" si="7">I88*0.9*70</f>
        <v>9639.0000000000018</v>
      </c>
      <c r="K88" s="222"/>
      <c r="L88" s="281"/>
      <c r="O88" s="196"/>
      <c r="P88" s="196"/>
      <c r="Q88" s="196"/>
      <c r="R88" s="196"/>
      <c r="S88" s="196"/>
      <c r="T88" s="196"/>
      <c r="U88" s="196"/>
      <c r="V88" s="196"/>
      <c r="W88" s="196"/>
      <c r="X88" s="196"/>
    </row>
    <row r="89" spans="1:24" s="195" customFormat="1" ht="16.5" customHeight="1">
      <c r="A89" s="194" t="s">
        <v>1772</v>
      </c>
      <c r="B89" s="645" t="s">
        <v>1797</v>
      </c>
      <c r="C89" s="646"/>
      <c r="D89" s="646"/>
      <c r="E89" s="646"/>
      <c r="F89" s="646"/>
      <c r="G89" s="646"/>
      <c r="H89" s="647"/>
      <c r="I89" s="234">
        <v>343</v>
      </c>
      <c r="J89" s="202">
        <f t="shared" si="7"/>
        <v>21609</v>
      </c>
      <c r="K89" s="222"/>
      <c r="L89" s="281"/>
      <c r="O89" s="196"/>
      <c r="P89" s="196"/>
      <c r="Q89" s="196"/>
      <c r="R89" s="196"/>
      <c r="S89" s="196"/>
      <c r="T89" s="196"/>
      <c r="U89" s="196"/>
      <c r="V89" s="196"/>
      <c r="W89" s="196"/>
      <c r="X89" s="196"/>
    </row>
    <row r="90" spans="1:24" s="199" customFormat="1">
      <c r="A90" s="76"/>
      <c r="B90" s="76"/>
      <c r="C90" s="76"/>
      <c r="D90" s="76"/>
      <c r="E90" s="76"/>
      <c r="F90" s="76"/>
      <c r="G90" s="76"/>
      <c r="H90" s="76"/>
      <c r="I90" s="77"/>
      <c r="J90" s="77"/>
      <c r="K90" s="78"/>
      <c r="L90" s="78"/>
      <c r="M90" s="39"/>
    </row>
    <row r="91" spans="1:24" s="199" customFormat="1" ht="15.75">
      <c r="A91" s="57" t="s">
        <v>1766</v>
      </c>
      <c r="B91" s="163"/>
      <c r="C91" s="163"/>
      <c r="D91" s="163"/>
      <c r="E91" s="163"/>
      <c r="F91" s="163"/>
      <c r="G91" s="163"/>
      <c r="H91" s="163"/>
      <c r="I91" s="164"/>
      <c r="J91" s="165"/>
      <c r="K91" s="166"/>
      <c r="L91" s="352"/>
    </row>
    <row r="92" spans="1:24" s="199" customFormat="1" ht="15.75">
      <c r="A92" s="204"/>
      <c r="B92" s="428" t="s">
        <v>2085</v>
      </c>
      <c r="C92" s="428"/>
      <c r="D92" s="428"/>
      <c r="E92" s="428"/>
      <c r="F92" s="428"/>
      <c r="G92" s="211"/>
      <c r="H92" s="224" t="s">
        <v>1920</v>
      </c>
      <c r="I92" s="212"/>
      <c r="J92" s="207"/>
      <c r="K92" s="208"/>
      <c r="L92" s="209"/>
      <c r="X92" s="39"/>
    </row>
    <row r="93" spans="1:24" s="199" customFormat="1" ht="15.75">
      <c r="A93" s="210"/>
      <c r="B93" s="429"/>
      <c r="C93" s="429"/>
      <c r="D93" s="429"/>
      <c r="E93" s="429"/>
      <c r="F93" s="429"/>
      <c r="G93" s="211"/>
      <c r="H93" s="224" t="s">
        <v>1921</v>
      </c>
      <c r="I93" s="212"/>
      <c r="J93" s="213"/>
      <c r="K93" s="214"/>
      <c r="L93" s="215"/>
    </row>
    <row r="94" spans="1:24" s="199" customFormat="1" ht="15.75">
      <c r="A94" s="210"/>
      <c r="B94" s="429"/>
      <c r="C94" s="429"/>
      <c r="D94" s="429"/>
      <c r="E94" s="429"/>
      <c r="F94" s="429"/>
      <c r="G94" s="211"/>
      <c r="H94" s="224" t="s">
        <v>1925</v>
      </c>
      <c r="I94" s="212"/>
      <c r="J94" s="213"/>
      <c r="K94" s="214"/>
      <c r="L94" s="215"/>
    </row>
    <row r="95" spans="1:24" s="199" customFormat="1" ht="15.75">
      <c r="A95" s="210"/>
      <c r="B95" s="429"/>
      <c r="C95" s="429"/>
      <c r="D95" s="429"/>
      <c r="E95" s="429"/>
      <c r="F95" s="429"/>
      <c r="G95" s="211"/>
      <c r="H95" s="224" t="s">
        <v>1924</v>
      </c>
      <c r="I95" s="212"/>
      <c r="J95" s="213"/>
      <c r="K95" s="214"/>
      <c r="L95" s="215"/>
    </row>
    <row r="96" spans="1:24" s="199" customFormat="1" ht="15.75">
      <c r="A96" s="210"/>
      <c r="B96" s="429"/>
      <c r="C96" s="429"/>
      <c r="D96" s="429"/>
      <c r="E96" s="429"/>
      <c r="F96" s="429"/>
      <c r="G96" s="211"/>
      <c r="H96" s="224" t="s">
        <v>1922</v>
      </c>
      <c r="I96" s="212"/>
      <c r="J96" s="213"/>
      <c r="K96" s="214"/>
      <c r="L96" s="215"/>
    </row>
    <row r="97" spans="1:24" s="195" customFormat="1" ht="45" customHeight="1">
      <c r="A97" s="67" t="s">
        <v>77</v>
      </c>
      <c r="B97" s="269" t="s">
        <v>835</v>
      </c>
      <c r="C97" s="269" t="s">
        <v>827</v>
      </c>
      <c r="D97" s="269" t="s">
        <v>1741</v>
      </c>
      <c r="E97" s="278" t="s">
        <v>1787</v>
      </c>
      <c r="F97" s="269" t="s">
        <v>1767</v>
      </c>
      <c r="G97" s="269" t="s">
        <v>1710</v>
      </c>
      <c r="H97" s="296" t="s">
        <v>1967</v>
      </c>
      <c r="I97" s="260" t="s">
        <v>893</v>
      </c>
      <c r="J97" s="260" t="s">
        <v>894</v>
      </c>
      <c r="K97" s="75"/>
      <c r="L97" s="75"/>
    </row>
    <row r="98" spans="1:24" s="39" customFormat="1" ht="16.5" customHeight="1">
      <c r="A98" s="194" t="s">
        <v>2154</v>
      </c>
      <c r="B98" s="261">
        <v>1200</v>
      </c>
      <c r="C98" s="268">
        <v>900</v>
      </c>
      <c r="D98" s="268" t="s">
        <v>844</v>
      </c>
      <c r="E98" s="268" t="s">
        <v>1768</v>
      </c>
      <c r="F98" s="268">
        <v>14.4</v>
      </c>
      <c r="G98" s="268">
        <v>54</v>
      </c>
      <c r="H98" s="289" t="s">
        <v>1669</v>
      </c>
      <c r="I98" s="186">
        <v>2402</v>
      </c>
      <c r="J98" s="202">
        <f>I98*0.9*72</f>
        <v>155649.60000000001</v>
      </c>
      <c r="K98" s="281"/>
      <c r="L98" s="281"/>
    </row>
    <row r="99" spans="1:24" s="39" customFormat="1" ht="16.5" customHeight="1">
      <c r="A99" s="194" t="s">
        <v>2155</v>
      </c>
      <c r="B99" s="261">
        <v>2600</v>
      </c>
      <c r="C99" s="268">
        <v>600</v>
      </c>
      <c r="D99" s="268" t="s">
        <v>844</v>
      </c>
      <c r="E99" s="268" t="s">
        <v>1769</v>
      </c>
      <c r="F99" s="268">
        <v>26.9</v>
      </c>
      <c r="G99" s="268">
        <v>64</v>
      </c>
      <c r="H99" s="275" t="s">
        <v>1670</v>
      </c>
      <c r="I99" s="186">
        <v>3957</v>
      </c>
      <c r="J99" s="202">
        <f>I99*0.9*72</f>
        <v>256413.6</v>
      </c>
      <c r="K99" s="281"/>
      <c r="L99" s="281"/>
    </row>
    <row r="100" spans="1:24" s="39" customFormat="1" ht="16.5" customHeight="1">
      <c r="A100" s="194" t="s">
        <v>2156</v>
      </c>
      <c r="B100" s="261">
        <v>4100</v>
      </c>
      <c r="C100" s="268">
        <v>820</v>
      </c>
      <c r="D100" s="268" t="s">
        <v>992</v>
      </c>
      <c r="E100" s="268" t="s">
        <v>1770</v>
      </c>
      <c r="F100" s="268">
        <v>40.6</v>
      </c>
      <c r="G100" s="268">
        <v>67</v>
      </c>
      <c r="H100" s="275" t="s">
        <v>1674</v>
      </c>
      <c r="I100" s="186">
        <v>5380</v>
      </c>
      <c r="J100" s="202">
        <f>I100*0.9*72</f>
        <v>348624</v>
      </c>
      <c r="K100" s="281"/>
      <c r="L100" s="281"/>
    </row>
    <row r="101" spans="1:24" s="39" customFormat="1" ht="16.5" customHeight="1">
      <c r="A101" s="194" t="s">
        <v>2157</v>
      </c>
      <c r="B101" s="261">
        <v>4900</v>
      </c>
      <c r="C101" s="261">
        <v>1050</v>
      </c>
      <c r="D101" s="268" t="s">
        <v>844</v>
      </c>
      <c r="E101" s="268" t="s">
        <v>1771</v>
      </c>
      <c r="F101" s="261">
        <v>56.95</v>
      </c>
      <c r="G101" s="261">
        <v>71</v>
      </c>
      <c r="H101" s="275" t="s">
        <v>1674</v>
      </c>
      <c r="I101" s="186">
        <v>5712</v>
      </c>
      <c r="J101" s="202">
        <f>I101*0.9*72</f>
        <v>370137.60000000003</v>
      </c>
      <c r="K101" s="281"/>
      <c r="L101" s="281"/>
    </row>
    <row r="102" spans="1:24" s="199" customFormat="1">
      <c r="A102" s="76"/>
      <c r="B102" s="76"/>
      <c r="C102" s="76"/>
      <c r="D102" s="76"/>
      <c r="E102" s="76"/>
      <c r="F102" s="76"/>
      <c r="G102" s="76"/>
      <c r="H102" s="76"/>
      <c r="I102" s="77"/>
      <c r="J102" s="77"/>
      <c r="K102" s="78"/>
      <c r="L102" s="78"/>
      <c r="M102" s="39"/>
    </row>
    <row r="103" spans="1:24" s="199" customFormat="1" ht="15.75">
      <c r="A103" s="57" t="s">
        <v>1781</v>
      </c>
      <c r="B103" s="163"/>
      <c r="C103" s="163"/>
      <c r="D103" s="163"/>
      <c r="E103" s="163"/>
      <c r="F103" s="163"/>
      <c r="G103" s="163"/>
      <c r="H103" s="163"/>
      <c r="I103" s="164"/>
      <c r="J103" s="165"/>
      <c r="K103" s="166"/>
      <c r="L103" s="167"/>
    </row>
    <row r="104" spans="1:24" s="195" customFormat="1" ht="21" customHeight="1">
      <c r="A104" s="507" t="s">
        <v>77</v>
      </c>
      <c r="B104" s="506" t="s">
        <v>1785</v>
      </c>
      <c r="C104" s="506"/>
      <c r="D104" s="506"/>
      <c r="E104" s="506"/>
      <c r="F104" s="506"/>
      <c r="G104" s="506"/>
      <c r="H104" s="506"/>
      <c r="I104" s="550" t="s">
        <v>893</v>
      </c>
      <c r="J104" s="550" t="s">
        <v>894</v>
      </c>
      <c r="K104" s="545"/>
      <c r="L104" s="593"/>
      <c r="M104" s="199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</row>
    <row r="105" spans="1:24" s="195" customFormat="1" ht="21" customHeight="1">
      <c r="A105" s="507"/>
      <c r="B105" s="506"/>
      <c r="C105" s="506"/>
      <c r="D105" s="506"/>
      <c r="E105" s="506"/>
      <c r="F105" s="506"/>
      <c r="G105" s="506"/>
      <c r="H105" s="506"/>
      <c r="I105" s="551"/>
      <c r="J105" s="551"/>
      <c r="K105" s="545"/>
      <c r="L105" s="439"/>
      <c r="M105" s="199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</row>
    <row r="106" spans="1:24" s="195" customFormat="1" ht="16.5" customHeight="1">
      <c r="A106" s="194" t="s">
        <v>1775</v>
      </c>
      <c r="B106" s="641" t="s">
        <v>1791</v>
      </c>
      <c r="C106" s="555"/>
      <c r="D106" s="555"/>
      <c r="E106" s="555"/>
      <c r="F106" s="555"/>
      <c r="G106" s="555"/>
      <c r="H106" s="556"/>
      <c r="I106" s="234">
        <v>153</v>
      </c>
      <c r="J106" s="202">
        <f t="shared" ref="J106:J107" si="8">I106*0.9*70</f>
        <v>9639.0000000000018</v>
      </c>
      <c r="K106" s="222"/>
      <c r="L106" s="281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</row>
    <row r="107" spans="1:24" s="195" customFormat="1" ht="16.5" customHeight="1">
      <c r="A107" s="194" t="s">
        <v>1772</v>
      </c>
      <c r="B107" s="645" t="s">
        <v>1797</v>
      </c>
      <c r="C107" s="646"/>
      <c r="D107" s="646"/>
      <c r="E107" s="646"/>
      <c r="F107" s="646"/>
      <c r="G107" s="646"/>
      <c r="H107" s="647"/>
      <c r="I107" s="234">
        <v>343</v>
      </c>
      <c r="J107" s="202">
        <f t="shared" si="8"/>
        <v>21609</v>
      </c>
      <c r="K107" s="222"/>
      <c r="L107" s="281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</row>
    <row r="108" spans="1:24" s="199" customFormat="1">
      <c r="B108" s="76"/>
      <c r="C108" s="76"/>
      <c r="D108" s="76"/>
      <c r="E108" s="76"/>
      <c r="F108" s="76"/>
      <c r="G108" s="76"/>
      <c r="H108" s="76"/>
      <c r="I108" s="77"/>
      <c r="J108" s="77"/>
      <c r="K108" s="78"/>
      <c r="L108" s="78"/>
      <c r="M108" s="39"/>
    </row>
    <row r="109" spans="1:24" s="199" customFormat="1" ht="15.75">
      <c r="A109" s="57" t="s">
        <v>1780</v>
      </c>
      <c r="B109" s="163"/>
      <c r="C109" s="163"/>
      <c r="D109" s="163"/>
      <c r="E109" s="163"/>
      <c r="F109" s="163"/>
      <c r="G109" s="163"/>
      <c r="H109" s="163"/>
      <c r="I109" s="164"/>
      <c r="J109" s="165"/>
      <c r="K109" s="166"/>
      <c r="L109" s="352"/>
    </row>
    <row r="110" spans="1:24" s="199" customFormat="1" ht="15.75" customHeight="1">
      <c r="A110" s="204"/>
      <c r="B110" s="428" t="s">
        <v>2086</v>
      </c>
      <c r="C110" s="428"/>
      <c r="D110" s="428"/>
      <c r="E110" s="428"/>
      <c r="F110" s="428"/>
      <c r="G110" s="211"/>
      <c r="H110" s="224" t="s">
        <v>1920</v>
      </c>
      <c r="I110" s="212"/>
      <c r="J110" s="207"/>
      <c r="K110" s="208"/>
      <c r="L110" s="209"/>
      <c r="X110" s="39"/>
    </row>
    <row r="111" spans="1:24" s="199" customFormat="1" ht="15.75">
      <c r="A111" s="210"/>
      <c r="B111" s="429"/>
      <c r="C111" s="429"/>
      <c r="D111" s="429"/>
      <c r="E111" s="429"/>
      <c r="F111" s="429"/>
      <c r="G111" s="211"/>
      <c r="H111" s="224" t="s">
        <v>1921</v>
      </c>
      <c r="I111" s="212"/>
      <c r="J111" s="213"/>
      <c r="K111" s="214"/>
      <c r="L111" s="215"/>
    </row>
    <row r="112" spans="1:24" s="199" customFormat="1" ht="15.75">
      <c r="A112" s="210"/>
      <c r="B112" s="429"/>
      <c r="C112" s="429"/>
      <c r="D112" s="429"/>
      <c r="E112" s="429"/>
      <c r="F112" s="429"/>
      <c r="G112" s="211"/>
      <c r="H112" s="224" t="s">
        <v>1975</v>
      </c>
      <c r="I112" s="212"/>
      <c r="J112" s="213"/>
      <c r="K112" s="214"/>
      <c r="L112" s="215"/>
    </row>
    <row r="113" spans="1:24" s="199" customFormat="1" ht="15.75">
      <c r="A113" s="210"/>
      <c r="B113" s="429"/>
      <c r="C113" s="429"/>
      <c r="D113" s="429"/>
      <c r="E113" s="429"/>
      <c r="F113" s="429"/>
      <c r="G113" s="211"/>
      <c r="H113" s="224" t="s">
        <v>1924</v>
      </c>
      <c r="I113" s="212"/>
      <c r="J113" s="213"/>
      <c r="K113" s="214"/>
      <c r="L113" s="215"/>
    </row>
    <row r="114" spans="1:24" s="199" customFormat="1" ht="15.75">
      <c r="A114" s="210"/>
      <c r="B114" s="430"/>
      <c r="C114" s="430"/>
      <c r="D114" s="430"/>
      <c r="E114" s="430"/>
      <c r="F114" s="430"/>
      <c r="G114" s="211"/>
      <c r="H114" s="224" t="s">
        <v>1922</v>
      </c>
      <c r="I114" s="212"/>
      <c r="J114" s="213"/>
      <c r="K114" s="214"/>
      <c r="L114" s="215"/>
    </row>
    <row r="115" spans="1:24" s="195" customFormat="1" ht="45" customHeight="1">
      <c r="A115" s="67" t="s">
        <v>77</v>
      </c>
      <c r="B115" s="278" t="s">
        <v>835</v>
      </c>
      <c r="C115" s="278" t="s">
        <v>827</v>
      </c>
      <c r="D115" s="278" t="s">
        <v>1741</v>
      </c>
      <c r="E115" s="278" t="s">
        <v>1787</v>
      </c>
      <c r="F115" s="278" t="s">
        <v>1929</v>
      </c>
      <c r="G115" s="278" t="s">
        <v>1710</v>
      </c>
      <c r="H115" s="296" t="s">
        <v>1967</v>
      </c>
      <c r="I115" s="276" t="s">
        <v>893</v>
      </c>
      <c r="J115" s="276" t="s">
        <v>894</v>
      </c>
      <c r="K115" s="75"/>
      <c r="L115" s="75"/>
    </row>
    <row r="116" spans="1:24" s="39" customFormat="1" ht="16.5" customHeight="1">
      <c r="A116" s="194" t="s">
        <v>749</v>
      </c>
      <c r="B116" s="617">
        <v>250</v>
      </c>
      <c r="C116" s="618">
        <v>450</v>
      </c>
      <c r="D116" s="618" t="s">
        <v>844</v>
      </c>
      <c r="E116" s="618" t="s">
        <v>1778</v>
      </c>
      <c r="F116" s="618" t="s">
        <v>1930</v>
      </c>
      <c r="G116" s="618">
        <v>49</v>
      </c>
      <c r="H116" s="618">
        <v>125</v>
      </c>
      <c r="I116" s="186">
        <v>2533.3649999999998</v>
      </c>
      <c r="J116" s="202">
        <f>I116*0.9*72</f>
        <v>164162.052</v>
      </c>
      <c r="K116" s="281"/>
      <c r="L116" s="281"/>
    </row>
    <row r="117" spans="1:24" s="39" customFormat="1" ht="16.5" customHeight="1">
      <c r="A117" s="194" t="s">
        <v>748</v>
      </c>
      <c r="B117" s="510"/>
      <c r="C117" s="619"/>
      <c r="D117" s="622"/>
      <c r="E117" s="619"/>
      <c r="F117" s="619"/>
      <c r="G117" s="619"/>
      <c r="H117" s="622"/>
      <c r="I117" s="186">
        <v>2533.3649999999998</v>
      </c>
      <c r="J117" s="202">
        <f>I117*0.9*72</f>
        <v>164162.052</v>
      </c>
      <c r="K117" s="281"/>
      <c r="L117" s="281"/>
    </row>
    <row r="118" spans="1:24" s="39" customFormat="1" ht="16.5" customHeight="1">
      <c r="A118" s="194" t="s">
        <v>759</v>
      </c>
      <c r="B118" s="617">
        <v>310</v>
      </c>
      <c r="C118" s="618">
        <v>600</v>
      </c>
      <c r="D118" s="622"/>
      <c r="E118" s="618" t="s">
        <v>1788</v>
      </c>
      <c r="F118" s="618" t="s">
        <v>1931</v>
      </c>
      <c r="G118" s="618">
        <v>48</v>
      </c>
      <c r="H118" s="622"/>
      <c r="I118" s="186">
        <v>2565</v>
      </c>
      <c r="J118" s="202">
        <f>I118*0.9*72</f>
        <v>166212</v>
      </c>
      <c r="K118" s="281"/>
      <c r="L118" s="281"/>
    </row>
    <row r="119" spans="1:24" s="39" customFormat="1" ht="16.5" customHeight="1">
      <c r="A119" s="194" t="s">
        <v>760</v>
      </c>
      <c r="B119" s="510"/>
      <c r="C119" s="619"/>
      <c r="D119" s="619"/>
      <c r="E119" s="619"/>
      <c r="F119" s="619"/>
      <c r="G119" s="619"/>
      <c r="H119" s="619"/>
      <c r="I119" s="186">
        <v>2565</v>
      </c>
      <c r="J119" s="202">
        <f>I119*0.9*72</f>
        <v>166212</v>
      </c>
      <c r="K119" s="281"/>
      <c r="L119" s="281"/>
    </row>
    <row r="120" spans="1:24" s="199" customFormat="1">
      <c r="A120" s="76"/>
      <c r="B120" s="76"/>
      <c r="C120" s="76"/>
      <c r="D120" s="76"/>
      <c r="E120" s="76"/>
      <c r="F120" s="76"/>
      <c r="G120" s="76"/>
      <c r="H120" s="76"/>
      <c r="I120" s="77"/>
      <c r="J120" s="77"/>
      <c r="K120" s="78"/>
      <c r="L120" s="78"/>
      <c r="M120" s="39"/>
    </row>
    <row r="121" spans="1:24" s="199" customFormat="1" ht="15.75">
      <c r="A121" s="57" t="s">
        <v>1781</v>
      </c>
      <c r="B121" s="163"/>
      <c r="C121" s="163"/>
      <c r="D121" s="163"/>
      <c r="E121" s="163"/>
      <c r="F121" s="163"/>
      <c r="G121" s="163"/>
      <c r="H121" s="163"/>
      <c r="I121" s="164"/>
      <c r="J121" s="165"/>
      <c r="K121" s="166"/>
      <c r="L121" s="167"/>
    </row>
    <row r="122" spans="1:24" s="195" customFormat="1" ht="21" customHeight="1">
      <c r="A122" s="507" t="s">
        <v>77</v>
      </c>
      <c r="B122" s="506" t="s">
        <v>1785</v>
      </c>
      <c r="C122" s="506"/>
      <c r="D122" s="506"/>
      <c r="E122" s="506"/>
      <c r="F122" s="506"/>
      <c r="G122" s="506"/>
      <c r="H122" s="506"/>
      <c r="I122" s="550" t="s">
        <v>893</v>
      </c>
      <c r="J122" s="550" t="s">
        <v>894</v>
      </c>
      <c r="K122" s="545"/>
      <c r="L122" s="593"/>
      <c r="M122" s="199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</row>
    <row r="123" spans="1:24" s="195" customFormat="1" ht="21" customHeight="1">
      <c r="A123" s="507"/>
      <c r="B123" s="506"/>
      <c r="C123" s="506"/>
      <c r="D123" s="506"/>
      <c r="E123" s="506"/>
      <c r="F123" s="506"/>
      <c r="G123" s="506"/>
      <c r="H123" s="506"/>
      <c r="I123" s="551"/>
      <c r="J123" s="551"/>
      <c r="K123" s="545"/>
      <c r="L123" s="439"/>
      <c r="M123" s="199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</row>
    <row r="124" spans="1:24" s="195" customFormat="1" ht="16.5" customHeight="1">
      <c r="A124" s="194" t="s">
        <v>2726</v>
      </c>
      <c r="B124" s="641" t="s">
        <v>1790</v>
      </c>
      <c r="C124" s="555"/>
      <c r="D124" s="555"/>
      <c r="E124" s="555"/>
      <c r="F124" s="555"/>
      <c r="G124" s="555"/>
      <c r="H124" s="556"/>
      <c r="I124" s="234">
        <v>378</v>
      </c>
      <c r="J124" s="202">
        <f t="shared" ref="J124:J125" si="9">I124*0.9*70</f>
        <v>23814</v>
      </c>
      <c r="K124" s="222"/>
      <c r="L124" s="281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</row>
    <row r="125" spans="1:24" s="195" customFormat="1" ht="16.5" customHeight="1">
      <c r="A125" s="194" t="s">
        <v>1773</v>
      </c>
      <c r="B125" s="645" t="s">
        <v>1791</v>
      </c>
      <c r="C125" s="646"/>
      <c r="D125" s="646"/>
      <c r="E125" s="646"/>
      <c r="F125" s="646"/>
      <c r="G125" s="646"/>
      <c r="H125" s="647"/>
      <c r="I125" s="234">
        <v>153</v>
      </c>
      <c r="J125" s="202">
        <f t="shared" si="9"/>
        <v>9639.0000000000018</v>
      </c>
      <c r="K125" s="222"/>
      <c r="L125" s="281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</row>
    <row r="126" spans="1:24" s="195" customFormat="1" ht="16.5" customHeight="1">
      <c r="A126" s="194" t="s">
        <v>2727</v>
      </c>
      <c r="B126" s="645" t="s">
        <v>2194</v>
      </c>
      <c r="C126" s="646"/>
      <c r="D126" s="646"/>
      <c r="E126" s="646"/>
      <c r="F126" s="646"/>
      <c r="G126" s="646"/>
      <c r="H126" s="647"/>
      <c r="I126" s="234">
        <v>193</v>
      </c>
      <c r="J126" s="202">
        <f t="shared" ref="J126" si="10">I126*0.9*70</f>
        <v>12159.000000000002</v>
      </c>
      <c r="K126" s="222"/>
      <c r="L126" s="281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</row>
    <row r="127" spans="1:24" s="199" customFormat="1">
      <c r="B127" s="76"/>
      <c r="C127" s="76"/>
      <c r="D127" s="76"/>
      <c r="E127" s="76"/>
      <c r="F127" s="76"/>
      <c r="G127" s="76"/>
      <c r="H127" s="76"/>
      <c r="I127" s="77"/>
      <c r="J127" s="77"/>
      <c r="K127" s="78"/>
      <c r="L127" s="78"/>
      <c r="M127" s="39"/>
    </row>
    <row r="128" spans="1:24" s="199" customFormat="1" ht="15.75">
      <c r="A128" s="57" t="s">
        <v>1783</v>
      </c>
      <c r="B128" s="163"/>
      <c r="C128" s="163"/>
      <c r="D128" s="163"/>
      <c r="E128" s="163"/>
      <c r="F128" s="163"/>
      <c r="G128" s="163"/>
      <c r="H128" s="163"/>
      <c r="I128" s="164"/>
      <c r="J128" s="165"/>
      <c r="K128" s="166"/>
      <c r="L128" s="352"/>
    </row>
    <row r="129" spans="1:24" s="199" customFormat="1" ht="15.75" customHeight="1">
      <c r="A129" s="204"/>
      <c r="B129" s="428" t="s">
        <v>2087</v>
      </c>
      <c r="C129" s="428"/>
      <c r="D129" s="428"/>
      <c r="E129" s="428"/>
      <c r="F129" s="428"/>
      <c r="G129" s="211"/>
      <c r="H129" s="224" t="s">
        <v>1920</v>
      </c>
      <c r="I129" s="212"/>
      <c r="J129" s="207"/>
      <c r="K129" s="208"/>
      <c r="L129" s="209"/>
      <c r="X129" s="39"/>
    </row>
    <row r="130" spans="1:24" s="199" customFormat="1" ht="15.75">
      <c r="A130" s="210"/>
      <c r="B130" s="429"/>
      <c r="C130" s="429"/>
      <c r="D130" s="429"/>
      <c r="E130" s="429"/>
      <c r="F130" s="429"/>
      <c r="G130" s="211"/>
      <c r="H130" s="224" t="s">
        <v>1921</v>
      </c>
      <c r="I130" s="212"/>
      <c r="J130" s="213"/>
      <c r="K130" s="214"/>
      <c r="L130" s="215"/>
    </row>
    <row r="131" spans="1:24" s="199" customFormat="1" ht="15.75">
      <c r="A131" s="210"/>
      <c r="B131" s="429"/>
      <c r="C131" s="429"/>
      <c r="D131" s="429"/>
      <c r="E131" s="429"/>
      <c r="F131" s="429"/>
      <c r="G131" s="211"/>
      <c r="H131" s="224" t="s">
        <v>1976</v>
      </c>
      <c r="I131" s="212"/>
      <c r="J131" s="213"/>
      <c r="K131" s="214"/>
      <c r="L131" s="215"/>
    </row>
    <row r="132" spans="1:24" s="199" customFormat="1" ht="15.75">
      <c r="A132" s="210"/>
      <c r="B132" s="429"/>
      <c r="C132" s="429"/>
      <c r="D132" s="429"/>
      <c r="E132" s="429"/>
      <c r="F132" s="429"/>
      <c r="G132" s="211"/>
      <c r="H132" s="224" t="s">
        <v>1924</v>
      </c>
      <c r="I132" s="212"/>
      <c r="J132" s="213"/>
      <c r="K132" s="214"/>
      <c r="L132" s="215"/>
    </row>
    <row r="133" spans="1:24" s="199" customFormat="1" ht="15.75">
      <c r="A133" s="210"/>
      <c r="B133" s="429"/>
      <c r="C133" s="429"/>
      <c r="D133" s="429"/>
      <c r="E133" s="429"/>
      <c r="F133" s="429"/>
      <c r="G133" s="211"/>
      <c r="H133" s="224" t="s">
        <v>1922</v>
      </c>
      <c r="I133" s="212"/>
      <c r="J133" s="213"/>
      <c r="K133" s="214"/>
      <c r="L133" s="215"/>
    </row>
    <row r="134" spans="1:24" s="195" customFormat="1" ht="45" customHeight="1">
      <c r="A134" s="67" t="s">
        <v>77</v>
      </c>
      <c r="B134" s="278" t="s">
        <v>835</v>
      </c>
      <c r="C134" s="278" t="s">
        <v>827</v>
      </c>
      <c r="D134" s="278" t="s">
        <v>1741</v>
      </c>
      <c r="E134" s="278" t="s">
        <v>1787</v>
      </c>
      <c r="F134" s="278" t="s">
        <v>1929</v>
      </c>
      <c r="G134" s="278" t="s">
        <v>1710</v>
      </c>
      <c r="H134" s="296" t="s">
        <v>1967</v>
      </c>
      <c r="I134" s="276" t="s">
        <v>893</v>
      </c>
      <c r="J134" s="276" t="s">
        <v>894</v>
      </c>
      <c r="K134" s="75"/>
      <c r="L134" s="75"/>
    </row>
    <row r="135" spans="1:24" s="39" customFormat="1" ht="16.5" customHeight="1">
      <c r="A135" s="194" t="s">
        <v>751</v>
      </c>
      <c r="B135" s="617">
        <v>260</v>
      </c>
      <c r="C135" s="618">
        <v>530</v>
      </c>
      <c r="D135" s="618" t="s">
        <v>844</v>
      </c>
      <c r="E135" s="618" t="s">
        <v>1789</v>
      </c>
      <c r="F135" s="618" t="s">
        <v>1932</v>
      </c>
      <c r="G135" s="618">
        <v>48</v>
      </c>
      <c r="H135" s="618" t="s">
        <v>1968</v>
      </c>
      <c r="I135" s="186">
        <v>2976.6666666666665</v>
      </c>
      <c r="J135" s="202">
        <f t="shared" ref="J135:J140" si="11">I135*0.9*72</f>
        <v>192888</v>
      </c>
      <c r="K135" s="281"/>
      <c r="L135" s="281"/>
    </row>
    <row r="136" spans="1:24" s="39" customFormat="1" ht="16.5" customHeight="1">
      <c r="A136" s="194" t="s">
        <v>752</v>
      </c>
      <c r="B136" s="510"/>
      <c r="C136" s="619"/>
      <c r="D136" s="622"/>
      <c r="E136" s="619"/>
      <c r="F136" s="619"/>
      <c r="G136" s="619"/>
      <c r="H136" s="619"/>
      <c r="I136" s="186">
        <v>2770.8333333333335</v>
      </c>
      <c r="J136" s="202">
        <f t="shared" si="11"/>
        <v>179550</v>
      </c>
      <c r="K136" s="281"/>
      <c r="L136" s="281"/>
    </row>
    <row r="137" spans="1:24" s="39" customFormat="1" ht="16.5" customHeight="1">
      <c r="A137" s="194" t="s">
        <v>753</v>
      </c>
      <c r="B137" s="617">
        <v>440</v>
      </c>
      <c r="C137" s="618">
        <v>920</v>
      </c>
      <c r="D137" s="622"/>
      <c r="E137" s="618" t="s">
        <v>1792</v>
      </c>
      <c r="F137" s="618" t="s">
        <v>1829</v>
      </c>
      <c r="G137" s="618">
        <v>45</v>
      </c>
      <c r="H137" s="618" t="s">
        <v>1969</v>
      </c>
      <c r="I137" s="186">
        <v>3578.3333333333335</v>
      </c>
      <c r="J137" s="202">
        <f t="shared" si="11"/>
        <v>231876</v>
      </c>
      <c r="K137" s="281"/>
      <c r="L137" s="281"/>
    </row>
    <row r="138" spans="1:24" s="39" customFormat="1" ht="16.5" customHeight="1">
      <c r="A138" s="194" t="s">
        <v>754</v>
      </c>
      <c r="B138" s="510"/>
      <c r="C138" s="619"/>
      <c r="D138" s="622"/>
      <c r="E138" s="619"/>
      <c r="F138" s="619"/>
      <c r="G138" s="619"/>
      <c r="H138" s="619"/>
      <c r="I138" s="186">
        <v>3261.6666666666665</v>
      </c>
      <c r="J138" s="202">
        <f t="shared" si="11"/>
        <v>211356</v>
      </c>
      <c r="K138" s="281"/>
      <c r="L138" s="281"/>
    </row>
    <row r="139" spans="1:24" s="39" customFormat="1" ht="16.5" customHeight="1">
      <c r="A139" s="194" t="s">
        <v>822</v>
      </c>
      <c r="B139" s="617">
        <v>600</v>
      </c>
      <c r="C139" s="618">
        <v>1170</v>
      </c>
      <c r="D139" s="622"/>
      <c r="E139" s="618" t="s">
        <v>1793</v>
      </c>
      <c r="F139" s="618" t="s">
        <v>1933</v>
      </c>
      <c r="G139" s="618">
        <v>32</v>
      </c>
      <c r="H139" s="618" t="s">
        <v>1969</v>
      </c>
      <c r="I139" s="186">
        <v>4275</v>
      </c>
      <c r="J139" s="202">
        <f t="shared" si="11"/>
        <v>277020</v>
      </c>
      <c r="K139" s="281"/>
      <c r="L139" s="281"/>
    </row>
    <row r="140" spans="1:24" s="39" customFormat="1" ht="16.5" customHeight="1">
      <c r="A140" s="194" t="s">
        <v>823</v>
      </c>
      <c r="B140" s="510"/>
      <c r="C140" s="619"/>
      <c r="D140" s="619"/>
      <c r="E140" s="619"/>
      <c r="F140" s="619"/>
      <c r="G140" s="619"/>
      <c r="H140" s="619"/>
      <c r="I140" s="186">
        <v>3990</v>
      </c>
      <c r="J140" s="202">
        <f t="shared" si="11"/>
        <v>258552</v>
      </c>
      <c r="K140" s="281"/>
      <c r="L140" s="281"/>
    </row>
    <row r="141" spans="1:24" s="199" customFormat="1">
      <c r="A141" s="76"/>
      <c r="B141" s="76"/>
      <c r="C141" s="76"/>
      <c r="D141" s="76"/>
      <c r="E141" s="76"/>
      <c r="F141" s="76"/>
      <c r="G141" s="76"/>
      <c r="H141" s="76"/>
      <c r="I141" s="77"/>
      <c r="J141" s="77"/>
      <c r="K141" s="78"/>
      <c r="L141" s="78"/>
      <c r="M141" s="39"/>
    </row>
    <row r="142" spans="1:24" s="199" customFormat="1" ht="15.75">
      <c r="A142" s="57" t="s">
        <v>1781</v>
      </c>
      <c r="B142" s="163"/>
      <c r="C142" s="163"/>
      <c r="D142" s="163"/>
      <c r="E142" s="163"/>
      <c r="F142" s="163"/>
      <c r="G142" s="163"/>
      <c r="H142" s="163"/>
      <c r="I142" s="164"/>
      <c r="J142" s="165"/>
      <c r="K142" s="166"/>
      <c r="L142" s="167"/>
    </row>
    <row r="143" spans="1:24" s="195" customFormat="1" ht="21" customHeight="1">
      <c r="A143" s="507" t="s">
        <v>77</v>
      </c>
      <c r="B143" s="506" t="s">
        <v>1786</v>
      </c>
      <c r="C143" s="506"/>
      <c r="D143" s="506"/>
      <c r="E143" s="506"/>
      <c r="F143" s="506"/>
      <c r="G143" s="506"/>
      <c r="H143" s="506"/>
      <c r="I143" s="550" t="s">
        <v>893</v>
      </c>
      <c r="J143" s="550" t="s">
        <v>894</v>
      </c>
      <c r="K143" s="545"/>
      <c r="L143" s="593"/>
      <c r="M143" s="199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</row>
    <row r="144" spans="1:24" s="195" customFormat="1" ht="21" customHeight="1">
      <c r="A144" s="507"/>
      <c r="B144" s="506"/>
      <c r="C144" s="506"/>
      <c r="D144" s="506"/>
      <c r="E144" s="506"/>
      <c r="F144" s="506"/>
      <c r="G144" s="506"/>
      <c r="H144" s="506"/>
      <c r="I144" s="551"/>
      <c r="J144" s="551"/>
      <c r="K144" s="545"/>
      <c r="L144" s="439"/>
      <c r="M144" s="199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</row>
    <row r="145" spans="1:24" s="195" customFormat="1" ht="16.5" customHeight="1">
      <c r="A145" s="194" t="s">
        <v>2726</v>
      </c>
      <c r="B145" s="641" t="s">
        <v>1790</v>
      </c>
      <c r="C145" s="555"/>
      <c r="D145" s="555"/>
      <c r="E145" s="555"/>
      <c r="F145" s="555"/>
      <c r="G145" s="555"/>
      <c r="H145" s="556"/>
      <c r="I145" s="234">
        <v>378</v>
      </c>
      <c r="J145" s="202">
        <f t="shared" ref="J145:J147" si="12">I145*0.9*70</f>
        <v>23814</v>
      </c>
      <c r="K145" s="222"/>
      <c r="L145" s="281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</row>
    <row r="146" spans="1:24" s="195" customFormat="1" ht="16.5" customHeight="1">
      <c r="A146" s="194" t="s">
        <v>1773</v>
      </c>
      <c r="B146" s="645" t="s">
        <v>1791</v>
      </c>
      <c r="C146" s="646"/>
      <c r="D146" s="646"/>
      <c r="E146" s="646"/>
      <c r="F146" s="646"/>
      <c r="G146" s="646"/>
      <c r="H146" s="647"/>
      <c r="I146" s="234">
        <v>153</v>
      </c>
      <c r="J146" s="202">
        <f t="shared" si="12"/>
        <v>9639.0000000000018</v>
      </c>
      <c r="K146" s="222"/>
      <c r="L146" s="281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</row>
    <row r="147" spans="1:24" s="195" customFormat="1" ht="16.5" customHeight="1">
      <c r="A147" s="194" t="s">
        <v>2727</v>
      </c>
      <c r="B147" s="645" t="s">
        <v>2194</v>
      </c>
      <c r="C147" s="646"/>
      <c r="D147" s="646"/>
      <c r="E147" s="646"/>
      <c r="F147" s="646"/>
      <c r="G147" s="646"/>
      <c r="H147" s="647"/>
      <c r="I147" s="234">
        <v>193</v>
      </c>
      <c r="J147" s="202">
        <f t="shared" si="12"/>
        <v>12159.000000000002</v>
      </c>
      <c r="K147" s="222"/>
      <c r="L147" s="281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</row>
    <row r="148" spans="1:24" s="199" customFormat="1">
      <c r="B148" s="76"/>
      <c r="C148" s="76"/>
      <c r="D148" s="76"/>
      <c r="E148" s="76"/>
      <c r="F148" s="76"/>
      <c r="G148" s="76"/>
      <c r="H148" s="76"/>
      <c r="I148" s="77"/>
      <c r="J148" s="77"/>
      <c r="K148" s="78"/>
      <c r="L148" s="78"/>
      <c r="M148" s="39"/>
    </row>
    <row r="149" spans="1:24" s="199" customFormat="1" ht="15.75">
      <c r="A149" s="57" t="s">
        <v>1784</v>
      </c>
      <c r="B149" s="163"/>
      <c r="C149" s="163"/>
      <c r="D149" s="163"/>
      <c r="E149" s="163"/>
      <c r="F149" s="163"/>
      <c r="G149" s="163"/>
      <c r="H149" s="163"/>
      <c r="I149" s="164"/>
      <c r="J149" s="165"/>
      <c r="K149" s="166"/>
      <c r="L149" s="352"/>
    </row>
    <row r="150" spans="1:24" s="199" customFormat="1" ht="15.75">
      <c r="A150" s="204"/>
      <c r="B150" s="428" t="s">
        <v>2088</v>
      </c>
      <c r="C150" s="428"/>
      <c r="D150" s="428"/>
      <c r="E150" s="428"/>
      <c r="F150" s="428"/>
      <c r="G150" s="211"/>
      <c r="H150" s="224" t="s">
        <v>1920</v>
      </c>
      <c r="I150" s="212"/>
      <c r="J150" s="207"/>
      <c r="K150" s="208"/>
      <c r="L150" s="209"/>
      <c r="X150" s="39"/>
    </row>
    <row r="151" spans="1:24" s="199" customFormat="1" ht="15.75">
      <c r="A151" s="210"/>
      <c r="B151" s="429"/>
      <c r="C151" s="429"/>
      <c r="D151" s="429"/>
      <c r="E151" s="429"/>
      <c r="F151" s="429"/>
      <c r="G151" s="211"/>
      <c r="H151" s="224" t="s">
        <v>1921</v>
      </c>
      <c r="I151" s="212"/>
      <c r="J151" s="213"/>
      <c r="K151" s="214"/>
      <c r="L151" s="215"/>
    </row>
    <row r="152" spans="1:24" s="199" customFormat="1" ht="15.75">
      <c r="A152" s="210"/>
      <c r="B152" s="429"/>
      <c r="C152" s="429"/>
      <c r="D152" s="429"/>
      <c r="E152" s="429"/>
      <c r="F152" s="429"/>
      <c r="G152" s="211"/>
      <c r="H152" s="224" t="s">
        <v>1976</v>
      </c>
      <c r="I152" s="212"/>
      <c r="J152" s="213"/>
      <c r="K152" s="214"/>
      <c r="L152" s="215"/>
    </row>
    <row r="153" spans="1:24" s="199" customFormat="1" ht="15.75">
      <c r="A153" s="210"/>
      <c r="B153" s="429"/>
      <c r="C153" s="429"/>
      <c r="D153" s="429"/>
      <c r="E153" s="429"/>
      <c r="F153" s="429"/>
      <c r="G153" s="211"/>
      <c r="H153" s="224" t="s">
        <v>1924</v>
      </c>
      <c r="I153" s="212"/>
      <c r="J153" s="213"/>
      <c r="K153" s="214"/>
      <c r="L153" s="215"/>
    </row>
    <row r="154" spans="1:24" s="199" customFormat="1" ht="15.75">
      <c r="A154" s="210"/>
      <c r="B154" s="429"/>
      <c r="C154" s="429"/>
      <c r="D154" s="429"/>
      <c r="E154" s="429"/>
      <c r="F154" s="429"/>
      <c r="G154" s="211"/>
      <c r="H154" s="224" t="s">
        <v>1922</v>
      </c>
      <c r="I154" s="212"/>
      <c r="J154" s="213"/>
      <c r="K154" s="214"/>
      <c r="L154" s="215"/>
    </row>
    <row r="155" spans="1:24" s="195" customFormat="1" ht="45" customHeight="1">
      <c r="A155" s="67" t="s">
        <v>77</v>
      </c>
      <c r="B155" s="278" t="s">
        <v>835</v>
      </c>
      <c r="C155" s="278" t="s">
        <v>827</v>
      </c>
      <c r="D155" s="278" t="s">
        <v>1741</v>
      </c>
      <c r="E155" s="278" t="s">
        <v>1787</v>
      </c>
      <c r="F155" s="278" t="s">
        <v>1929</v>
      </c>
      <c r="G155" s="278" t="s">
        <v>1710</v>
      </c>
      <c r="H155" s="296" t="s">
        <v>1967</v>
      </c>
      <c r="I155" s="276" t="s">
        <v>893</v>
      </c>
      <c r="J155" s="276" t="s">
        <v>894</v>
      </c>
      <c r="K155" s="75"/>
      <c r="L155" s="75"/>
    </row>
    <row r="156" spans="1:24" s="39" customFormat="1" ht="16.5" customHeight="1">
      <c r="A156" s="194" t="s">
        <v>773</v>
      </c>
      <c r="B156" s="617">
        <v>250</v>
      </c>
      <c r="C156" s="618">
        <v>510</v>
      </c>
      <c r="D156" s="618" t="s">
        <v>844</v>
      </c>
      <c r="E156" s="618" t="s">
        <v>1794</v>
      </c>
      <c r="F156" s="618" t="s">
        <v>1934</v>
      </c>
      <c r="G156" s="618">
        <v>48</v>
      </c>
      <c r="H156" s="618">
        <v>125</v>
      </c>
      <c r="I156" s="186">
        <v>3058.0499999999997</v>
      </c>
      <c r="J156" s="202">
        <f t="shared" ref="J156:J161" si="13">I156*0.9*72</f>
        <v>198161.63999999998</v>
      </c>
      <c r="K156" s="281"/>
      <c r="L156" s="281"/>
    </row>
    <row r="157" spans="1:24" s="39" customFormat="1" ht="16.5" customHeight="1">
      <c r="A157" s="194" t="s">
        <v>774</v>
      </c>
      <c r="B157" s="510"/>
      <c r="C157" s="619"/>
      <c r="D157" s="622"/>
      <c r="E157" s="619"/>
      <c r="F157" s="619"/>
      <c r="G157" s="619"/>
      <c r="H157" s="619"/>
      <c r="I157" s="186">
        <v>2666.65</v>
      </c>
      <c r="J157" s="202">
        <f t="shared" si="13"/>
        <v>172798.92</v>
      </c>
      <c r="K157" s="281"/>
      <c r="L157" s="281"/>
    </row>
    <row r="158" spans="1:24" s="39" customFormat="1" ht="16.5" customHeight="1">
      <c r="A158" s="194" t="s">
        <v>750</v>
      </c>
      <c r="B158" s="617">
        <v>450</v>
      </c>
      <c r="C158" s="618">
        <v>960</v>
      </c>
      <c r="D158" s="622"/>
      <c r="E158" s="618" t="s">
        <v>1795</v>
      </c>
      <c r="F158" s="618" t="s">
        <v>1935</v>
      </c>
      <c r="G158" s="618">
        <v>45</v>
      </c>
      <c r="H158" s="618" t="s">
        <v>1969</v>
      </c>
      <c r="I158" s="186">
        <v>3673.3649999999998</v>
      </c>
      <c r="J158" s="202">
        <f t="shared" si="13"/>
        <v>238034.052</v>
      </c>
      <c r="K158" s="281"/>
      <c r="L158" s="281"/>
    </row>
    <row r="159" spans="1:24" s="39" customFormat="1" ht="16.5" customHeight="1">
      <c r="A159" s="194" t="s">
        <v>775</v>
      </c>
      <c r="B159" s="510"/>
      <c r="C159" s="619"/>
      <c r="D159" s="622"/>
      <c r="E159" s="619"/>
      <c r="F159" s="619"/>
      <c r="G159" s="619"/>
      <c r="H159" s="619"/>
      <c r="I159" s="186">
        <v>3343.0499999999997</v>
      </c>
      <c r="J159" s="202">
        <f t="shared" si="13"/>
        <v>216629.63999999998</v>
      </c>
      <c r="K159" s="281"/>
      <c r="L159" s="281"/>
    </row>
    <row r="160" spans="1:24" s="39" customFormat="1" ht="16.5" customHeight="1">
      <c r="A160" s="194" t="s">
        <v>820</v>
      </c>
      <c r="B160" s="617">
        <v>600</v>
      </c>
      <c r="C160" s="618">
        <v>1170</v>
      </c>
      <c r="D160" s="622"/>
      <c r="E160" s="618" t="s">
        <v>1796</v>
      </c>
      <c r="F160" s="618" t="s">
        <v>1933</v>
      </c>
      <c r="G160" s="618">
        <v>52</v>
      </c>
      <c r="H160" s="618" t="s">
        <v>1969</v>
      </c>
      <c r="I160" s="186">
        <v>4350</v>
      </c>
      <c r="J160" s="202">
        <f t="shared" si="13"/>
        <v>281880</v>
      </c>
      <c r="K160" s="281"/>
      <c r="L160" s="281"/>
    </row>
    <row r="161" spans="1:24" s="39" customFormat="1" ht="16.5" customHeight="1">
      <c r="A161" s="194" t="s">
        <v>821</v>
      </c>
      <c r="B161" s="510"/>
      <c r="C161" s="619"/>
      <c r="D161" s="619"/>
      <c r="E161" s="619"/>
      <c r="F161" s="619"/>
      <c r="G161" s="619"/>
      <c r="H161" s="619"/>
      <c r="I161" s="186">
        <v>3737</v>
      </c>
      <c r="J161" s="202">
        <f t="shared" si="13"/>
        <v>242157.6</v>
      </c>
      <c r="K161" s="281"/>
      <c r="L161" s="281"/>
    </row>
    <row r="162" spans="1:24" s="199" customFormat="1">
      <c r="A162" s="76"/>
      <c r="B162" s="76"/>
      <c r="C162" s="76"/>
      <c r="D162" s="76"/>
      <c r="E162" s="76"/>
      <c r="F162" s="76"/>
      <c r="G162" s="76"/>
      <c r="H162" s="76"/>
      <c r="I162" s="77"/>
      <c r="J162" s="77"/>
      <c r="K162" s="78"/>
      <c r="L162" s="78"/>
      <c r="M162" s="39"/>
    </row>
    <row r="163" spans="1:24" s="199" customFormat="1" ht="15.75">
      <c r="A163" s="57" t="s">
        <v>1781</v>
      </c>
      <c r="B163" s="163"/>
      <c r="C163" s="163"/>
      <c r="D163" s="163"/>
      <c r="E163" s="163"/>
      <c r="F163" s="163"/>
      <c r="G163" s="163"/>
      <c r="H163" s="163"/>
      <c r="I163" s="164"/>
      <c r="J163" s="165"/>
      <c r="K163" s="166"/>
      <c r="L163" s="167"/>
    </row>
    <row r="164" spans="1:24" s="195" customFormat="1" ht="21" customHeight="1">
      <c r="A164" s="507" t="s">
        <v>77</v>
      </c>
      <c r="B164" s="506" t="s">
        <v>1785</v>
      </c>
      <c r="C164" s="506"/>
      <c r="D164" s="506"/>
      <c r="E164" s="506"/>
      <c r="F164" s="506"/>
      <c r="G164" s="506"/>
      <c r="H164" s="506"/>
      <c r="I164" s="550" t="s">
        <v>893</v>
      </c>
      <c r="J164" s="550" t="s">
        <v>894</v>
      </c>
      <c r="K164" s="545"/>
      <c r="L164" s="593"/>
      <c r="M164" s="199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</row>
    <row r="165" spans="1:24" s="195" customFormat="1" ht="21" customHeight="1">
      <c r="A165" s="507"/>
      <c r="B165" s="506"/>
      <c r="C165" s="506"/>
      <c r="D165" s="506"/>
      <c r="E165" s="506"/>
      <c r="F165" s="506"/>
      <c r="G165" s="506"/>
      <c r="H165" s="506"/>
      <c r="I165" s="551"/>
      <c r="J165" s="551"/>
      <c r="K165" s="545"/>
      <c r="L165" s="439"/>
      <c r="M165" s="199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</row>
    <row r="166" spans="1:24" s="195" customFormat="1" ht="16.5" customHeight="1">
      <c r="A166" s="194" t="s">
        <v>2726</v>
      </c>
      <c r="B166" s="641" t="s">
        <v>1790</v>
      </c>
      <c r="C166" s="555"/>
      <c r="D166" s="555"/>
      <c r="E166" s="555"/>
      <c r="F166" s="555"/>
      <c r="G166" s="555"/>
      <c r="H166" s="556"/>
      <c r="I166" s="234">
        <v>378</v>
      </c>
      <c r="J166" s="202">
        <f t="shared" ref="J166:J168" si="14">I166*0.9*70</f>
        <v>23814</v>
      </c>
      <c r="K166" s="222"/>
      <c r="L166" s="281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</row>
    <row r="167" spans="1:24" s="195" customFormat="1" ht="16.5" customHeight="1">
      <c r="A167" s="194" t="s">
        <v>1773</v>
      </c>
      <c r="B167" s="645" t="s">
        <v>1791</v>
      </c>
      <c r="C167" s="646"/>
      <c r="D167" s="646"/>
      <c r="E167" s="646"/>
      <c r="F167" s="646"/>
      <c r="G167" s="646"/>
      <c r="H167" s="647"/>
      <c r="I167" s="234">
        <v>153</v>
      </c>
      <c r="J167" s="202">
        <f t="shared" si="14"/>
        <v>9639.0000000000018</v>
      </c>
      <c r="K167" s="222"/>
      <c r="L167" s="281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</row>
    <row r="168" spans="1:24" s="195" customFormat="1" ht="16.5" customHeight="1">
      <c r="A168" s="194" t="s">
        <v>2727</v>
      </c>
      <c r="B168" s="645" t="s">
        <v>2194</v>
      </c>
      <c r="C168" s="646"/>
      <c r="D168" s="646"/>
      <c r="E168" s="646"/>
      <c r="F168" s="646"/>
      <c r="G168" s="646"/>
      <c r="H168" s="647"/>
      <c r="I168" s="234">
        <v>193</v>
      </c>
      <c r="J168" s="202">
        <f t="shared" si="14"/>
        <v>12159.000000000002</v>
      </c>
      <c r="K168" s="222"/>
      <c r="L168" s="281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</row>
    <row r="169" spans="1:24" s="199" customFormat="1">
      <c r="B169" s="76"/>
      <c r="C169" s="76"/>
      <c r="D169" s="76"/>
      <c r="E169" s="76"/>
      <c r="F169" s="76"/>
      <c r="G169" s="76"/>
      <c r="H169" s="76"/>
      <c r="I169" s="77"/>
      <c r="J169" s="77"/>
      <c r="K169" s="78"/>
      <c r="L169" s="78"/>
      <c r="M169" s="39"/>
    </row>
    <row r="170" spans="1:24" s="330" customFormat="1" ht="15.75">
      <c r="A170" s="57" t="s">
        <v>2772</v>
      </c>
      <c r="B170" s="163"/>
      <c r="C170" s="163"/>
      <c r="D170" s="163"/>
      <c r="E170" s="163"/>
      <c r="F170" s="163"/>
      <c r="G170" s="163"/>
      <c r="H170" s="163"/>
      <c r="I170" s="164"/>
      <c r="J170" s="165"/>
      <c r="K170" s="166"/>
      <c r="L170" s="352"/>
    </row>
    <row r="171" spans="1:24" s="330" customFormat="1" ht="15.75">
      <c r="A171" s="204"/>
      <c r="B171" s="428" t="s">
        <v>2773</v>
      </c>
      <c r="C171" s="428"/>
      <c r="D171" s="428"/>
      <c r="E171" s="428"/>
      <c r="F171" s="428"/>
      <c r="G171" s="211"/>
      <c r="H171" s="224" t="s">
        <v>1920</v>
      </c>
      <c r="I171" s="212"/>
      <c r="J171" s="207"/>
      <c r="K171" s="208"/>
      <c r="L171" s="209"/>
      <c r="X171" s="39"/>
    </row>
    <row r="172" spans="1:24" s="330" customFormat="1" ht="15.75">
      <c r="A172" s="210"/>
      <c r="B172" s="429"/>
      <c r="C172" s="429"/>
      <c r="D172" s="429"/>
      <c r="E172" s="429"/>
      <c r="F172" s="429"/>
      <c r="G172" s="211"/>
      <c r="H172" s="224" t="s">
        <v>1921</v>
      </c>
      <c r="I172" s="212"/>
      <c r="J172" s="213"/>
      <c r="K172" s="214"/>
      <c r="L172" s="215"/>
    </row>
    <row r="173" spans="1:24" s="330" customFormat="1" ht="15.75">
      <c r="A173" s="210"/>
      <c r="B173" s="429"/>
      <c r="C173" s="429"/>
      <c r="D173" s="429"/>
      <c r="E173" s="429"/>
      <c r="F173" s="429"/>
      <c r="G173" s="211"/>
      <c r="H173" s="224" t="s">
        <v>1979</v>
      </c>
      <c r="I173" s="212"/>
      <c r="J173" s="213"/>
      <c r="K173" s="214"/>
      <c r="L173" s="215"/>
    </row>
    <row r="174" spans="1:24" s="330" customFormat="1" ht="15.75">
      <c r="A174" s="210"/>
      <c r="B174" s="429"/>
      <c r="C174" s="429"/>
      <c r="D174" s="429"/>
      <c r="E174" s="429"/>
      <c r="F174" s="429"/>
      <c r="G174" s="211"/>
      <c r="H174" s="224" t="s">
        <v>1924</v>
      </c>
      <c r="I174" s="212"/>
      <c r="J174" s="213"/>
      <c r="K174" s="214"/>
      <c r="L174" s="215"/>
    </row>
    <row r="175" spans="1:24" s="330" customFormat="1" ht="15.75">
      <c r="A175" s="210"/>
      <c r="B175" s="429"/>
      <c r="C175" s="429"/>
      <c r="D175" s="429"/>
      <c r="E175" s="429"/>
      <c r="F175" s="429"/>
      <c r="G175" s="211"/>
      <c r="H175" s="224" t="s">
        <v>1922</v>
      </c>
      <c r="I175" s="212"/>
      <c r="J175" s="213"/>
      <c r="K175" s="214"/>
      <c r="L175" s="215"/>
    </row>
    <row r="176" spans="1:24" s="292" customFormat="1" ht="30" customHeight="1">
      <c r="A176" s="290"/>
      <c r="B176" s="644" t="s">
        <v>2150</v>
      </c>
      <c r="C176" s="644"/>
      <c r="D176" s="644"/>
      <c r="E176" s="644"/>
      <c r="F176" s="644"/>
      <c r="G176" s="644"/>
      <c r="H176" s="290"/>
      <c r="I176" s="290"/>
      <c r="J176" s="290"/>
      <c r="K176" s="290"/>
      <c r="L176" s="291"/>
    </row>
    <row r="177" spans="1:24" s="303" customFormat="1" ht="45" customHeight="1">
      <c r="A177" s="67" t="s">
        <v>77</v>
      </c>
      <c r="B177" s="361" t="s">
        <v>835</v>
      </c>
      <c r="C177" s="361" t="s">
        <v>827</v>
      </c>
      <c r="D177" s="361" t="s">
        <v>1741</v>
      </c>
      <c r="E177" s="361" t="s">
        <v>1787</v>
      </c>
      <c r="F177" s="361" t="s">
        <v>1929</v>
      </c>
      <c r="G177" s="361" t="s">
        <v>1710</v>
      </c>
      <c r="H177" s="361" t="s">
        <v>1967</v>
      </c>
      <c r="I177" s="358" t="s">
        <v>893</v>
      </c>
      <c r="J177" s="358" t="s">
        <v>894</v>
      </c>
      <c r="K177" s="75"/>
      <c r="L177" s="75"/>
    </row>
    <row r="178" spans="1:24" s="39" customFormat="1" ht="16.5" customHeight="1">
      <c r="A178" s="194" t="s">
        <v>2774</v>
      </c>
      <c r="B178" s="617">
        <v>450</v>
      </c>
      <c r="C178" s="618">
        <v>500</v>
      </c>
      <c r="D178" s="618" t="s">
        <v>844</v>
      </c>
      <c r="E178" s="360" t="s">
        <v>2775</v>
      </c>
      <c r="F178" s="642" t="s">
        <v>2776</v>
      </c>
      <c r="G178" s="618">
        <v>48</v>
      </c>
      <c r="H178" s="618">
        <v>160</v>
      </c>
      <c r="I178" s="186">
        <v>2427.2291620186033</v>
      </c>
      <c r="J178" s="202">
        <f t="shared" ref="J178:J185" si="15">I178*0.9*72</f>
        <v>157284.44969880552</v>
      </c>
      <c r="K178" s="281"/>
      <c r="L178" s="281"/>
    </row>
    <row r="179" spans="1:24" s="39" customFormat="1" ht="16.5" customHeight="1">
      <c r="A179" s="194" t="s">
        <v>2777</v>
      </c>
      <c r="B179" s="510"/>
      <c r="C179" s="619"/>
      <c r="D179" s="619"/>
      <c r="E179" s="360" t="s">
        <v>2778</v>
      </c>
      <c r="F179" s="643"/>
      <c r="G179" s="619"/>
      <c r="H179" s="619"/>
      <c r="I179" s="186">
        <v>2368.9511639617326</v>
      </c>
      <c r="J179" s="202">
        <f t="shared" si="15"/>
        <v>153508.03542472026</v>
      </c>
      <c r="K179" s="281"/>
      <c r="L179" s="281"/>
    </row>
    <row r="180" spans="1:24" s="39" customFormat="1" ht="16.5" customHeight="1">
      <c r="A180" s="194" t="s">
        <v>2779</v>
      </c>
      <c r="B180" s="617">
        <v>700</v>
      </c>
      <c r="C180" s="618">
        <v>400</v>
      </c>
      <c r="D180" s="618" t="s">
        <v>844</v>
      </c>
      <c r="E180" s="288" t="s">
        <v>2780</v>
      </c>
      <c r="F180" s="642" t="s">
        <v>2781</v>
      </c>
      <c r="G180" s="618">
        <v>53</v>
      </c>
      <c r="H180" s="618">
        <v>250</v>
      </c>
      <c r="I180" s="186">
        <v>2889.1257300307821</v>
      </c>
      <c r="J180" s="202">
        <f t="shared" si="15"/>
        <v>187215.34730599468</v>
      </c>
      <c r="K180" s="281"/>
      <c r="L180" s="281"/>
    </row>
    <row r="181" spans="1:24" s="39" customFormat="1" ht="16.5" customHeight="1">
      <c r="A181" s="194" t="s">
        <v>2782</v>
      </c>
      <c r="B181" s="510"/>
      <c r="C181" s="619"/>
      <c r="D181" s="619"/>
      <c r="E181" s="360" t="s">
        <v>2783</v>
      </c>
      <c r="F181" s="643"/>
      <c r="G181" s="619"/>
      <c r="H181" s="619"/>
      <c r="I181" s="186">
        <v>2836.1304</v>
      </c>
      <c r="J181" s="202">
        <f t="shared" si="15"/>
        <v>183781.24992000003</v>
      </c>
      <c r="K181" s="281"/>
      <c r="L181" s="281"/>
    </row>
    <row r="182" spans="1:24" s="39" customFormat="1" ht="16.5" customHeight="1">
      <c r="A182" s="194" t="s">
        <v>2784</v>
      </c>
      <c r="B182" s="617">
        <v>1200</v>
      </c>
      <c r="C182" s="618">
        <v>700</v>
      </c>
      <c r="D182" s="359" t="s">
        <v>845</v>
      </c>
      <c r="E182" s="360" t="s">
        <v>2785</v>
      </c>
      <c r="F182" s="642" t="s">
        <v>2786</v>
      </c>
      <c r="G182" s="618">
        <v>55</v>
      </c>
      <c r="H182" s="618">
        <v>315</v>
      </c>
      <c r="I182" s="186">
        <v>4760.8251674065414</v>
      </c>
      <c r="J182" s="202">
        <f t="shared" si="15"/>
        <v>308501.47084794391</v>
      </c>
      <c r="K182" s="281"/>
      <c r="L182" s="281"/>
    </row>
    <row r="183" spans="1:24" s="39" customFormat="1" ht="16.5" customHeight="1">
      <c r="A183" s="194" t="s">
        <v>2787</v>
      </c>
      <c r="B183" s="510"/>
      <c r="C183" s="619"/>
      <c r="D183" s="359" t="s">
        <v>844</v>
      </c>
      <c r="E183" s="360" t="s">
        <v>2788</v>
      </c>
      <c r="F183" s="643"/>
      <c r="G183" s="619"/>
      <c r="H183" s="619"/>
      <c r="I183" s="186">
        <v>4265.6296025174461</v>
      </c>
      <c r="J183" s="202">
        <f t="shared" si="15"/>
        <v>276412.7982431305</v>
      </c>
      <c r="K183" s="281"/>
      <c r="L183" s="281"/>
    </row>
    <row r="184" spans="1:24" s="39" customFormat="1" ht="16.5" customHeight="1">
      <c r="A184" s="194" t="s">
        <v>2789</v>
      </c>
      <c r="B184" s="617">
        <v>1600</v>
      </c>
      <c r="C184" s="618">
        <v>510</v>
      </c>
      <c r="D184" s="359" t="s">
        <v>845</v>
      </c>
      <c r="E184" s="360" t="s">
        <v>2790</v>
      </c>
      <c r="F184" s="642" t="s">
        <v>2791</v>
      </c>
      <c r="G184" s="618">
        <v>58</v>
      </c>
      <c r="H184" s="618" t="s">
        <v>1670</v>
      </c>
      <c r="I184" s="186">
        <v>5686.8801340622076</v>
      </c>
      <c r="J184" s="202">
        <f t="shared" si="15"/>
        <v>368509.83268723107</v>
      </c>
      <c r="K184" s="281"/>
      <c r="L184" s="281"/>
    </row>
    <row r="185" spans="1:24" s="39" customFormat="1" ht="16.5" customHeight="1">
      <c r="A185" s="194" t="s">
        <v>2792</v>
      </c>
      <c r="B185" s="510"/>
      <c r="C185" s="619"/>
      <c r="D185" s="360" t="s">
        <v>844</v>
      </c>
      <c r="E185" s="360" t="s">
        <v>2793</v>
      </c>
      <c r="F185" s="643"/>
      <c r="G185" s="619"/>
      <c r="H185" s="619"/>
      <c r="I185" s="186">
        <v>4993.8680152656862</v>
      </c>
      <c r="J185" s="202">
        <f t="shared" si="15"/>
        <v>323602.64738921646</v>
      </c>
      <c r="K185" s="281"/>
      <c r="L185" s="281"/>
    </row>
    <row r="186" spans="1:24" s="330" customFormat="1">
      <c r="B186" s="76"/>
      <c r="C186" s="76"/>
      <c r="D186" s="76"/>
      <c r="E186" s="76"/>
      <c r="F186" s="76"/>
      <c r="G186" s="76"/>
      <c r="H186" s="76"/>
      <c r="I186" s="77"/>
      <c r="J186" s="77"/>
      <c r="K186" s="78"/>
      <c r="L186" s="78"/>
      <c r="M186" s="39"/>
    </row>
    <row r="187" spans="1:24" s="199" customFormat="1" ht="15.75">
      <c r="A187" s="57" t="s">
        <v>1798</v>
      </c>
      <c r="B187" s="163"/>
      <c r="C187" s="163"/>
      <c r="D187" s="163"/>
      <c r="E187" s="163"/>
      <c r="F187" s="163"/>
      <c r="G187" s="163"/>
      <c r="H187" s="163"/>
      <c r="I187" s="164"/>
      <c r="J187" s="165"/>
      <c r="K187" s="166"/>
      <c r="L187" s="352"/>
    </row>
    <row r="188" spans="1:24" s="199" customFormat="1" ht="15.75" customHeight="1">
      <c r="A188" s="204"/>
      <c r="B188" s="428" t="s">
        <v>2089</v>
      </c>
      <c r="C188" s="428"/>
      <c r="D188" s="428"/>
      <c r="E188" s="428"/>
      <c r="F188" s="428"/>
      <c r="G188" s="211"/>
      <c r="H188" s="224" t="s">
        <v>1920</v>
      </c>
      <c r="I188" s="212"/>
      <c r="J188" s="207"/>
      <c r="K188" s="208"/>
      <c r="L188" s="209"/>
      <c r="X188" s="39"/>
    </row>
    <row r="189" spans="1:24" s="199" customFormat="1" ht="15.75">
      <c r="A189" s="210"/>
      <c r="B189" s="429"/>
      <c r="C189" s="429"/>
      <c r="D189" s="429"/>
      <c r="E189" s="429"/>
      <c r="F189" s="429"/>
      <c r="G189" s="211"/>
      <c r="H189" s="224" t="s">
        <v>1921</v>
      </c>
      <c r="I189" s="212"/>
      <c r="J189" s="213"/>
      <c r="K189" s="214"/>
      <c r="L189" s="215"/>
    </row>
    <row r="190" spans="1:24" s="199" customFormat="1" ht="15.75">
      <c r="A190" s="210"/>
      <c r="B190" s="429"/>
      <c r="C190" s="429"/>
      <c r="D190" s="429"/>
      <c r="E190" s="429"/>
      <c r="F190" s="429"/>
      <c r="G190" s="211"/>
      <c r="H190" s="224" t="s">
        <v>1979</v>
      </c>
      <c r="I190" s="212"/>
      <c r="J190" s="213"/>
      <c r="K190" s="214"/>
      <c r="L190" s="215"/>
    </row>
    <row r="191" spans="1:24" s="199" customFormat="1" ht="15.75">
      <c r="A191" s="210"/>
      <c r="B191" s="429"/>
      <c r="C191" s="429"/>
      <c r="D191" s="429"/>
      <c r="E191" s="429"/>
      <c r="F191" s="429"/>
      <c r="G191" s="211"/>
      <c r="H191" s="224" t="s">
        <v>1924</v>
      </c>
      <c r="I191" s="212"/>
      <c r="J191" s="213"/>
      <c r="K191" s="214"/>
      <c r="L191" s="215"/>
    </row>
    <row r="192" spans="1:24" s="199" customFormat="1" ht="15.75">
      <c r="A192" s="210"/>
      <c r="B192" s="430"/>
      <c r="C192" s="430"/>
      <c r="D192" s="430"/>
      <c r="E192" s="430"/>
      <c r="F192" s="430"/>
      <c r="G192" s="211"/>
      <c r="H192" s="224" t="s">
        <v>1922</v>
      </c>
      <c r="I192" s="212"/>
      <c r="J192" s="213"/>
      <c r="K192" s="214"/>
      <c r="L192" s="215"/>
    </row>
    <row r="193" spans="1:13" s="292" customFormat="1" ht="30" customHeight="1">
      <c r="A193" s="290"/>
      <c r="B193" s="644" t="s">
        <v>2150</v>
      </c>
      <c r="C193" s="644"/>
      <c r="D193" s="644"/>
      <c r="E193" s="644"/>
      <c r="F193" s="644"/>
      <c r="G193" s="644"/>
      <c r="H193" s="290"/>
      <c r="I193" s="290"/>
      <c r="J193" s="290"/>
      <c r="K193" s="290"/>
      <c r="L193" s="291"/>
    </row>
    <row r="194" spans="1:13" s="195" customFormat="1" ht="45" customHeight="1">
      <c r="A194" s="67" t="s">
        <v>77</v>
      </c>
      <c r="B194" s="278" t="s">
        <v>835</v>
      </c>
      <c r="C194" s="278" t="s">
        <v>827</v>
      </c>
      <c r="D194" s="278" t="s">
        <v>1741</v>
      </c>
      <c r="E194" s="278" t="s">
        <v>1787</v>
      </c>
      <c r="F194" s="278" t="s">
        <v>1929</v>
      </c>
      <c r="G194" s="278" t="s">
        <v>1710</v>
      </c>
      <c r="H194" s="296" t="s">
        <v>1967</v>
      </c>
      <c r="I194" s="276" t="s">
        <v>893</v>
      </c>
      <c r="J194" s="276" t="s">
        <v>894</v>
      </c>
      <c r="K194" s="75"/>
      <c r="L194" s="75"/>
    </row>
    <row r="195" spans="1:13" s="39" customFormat="1" ht="16.5" customHeight="1">
      <c r="A195" s="194" t="s">
        <v>503</v>
      </c>
      <c r="B195" s="617">
        <v>910</v>
      </c>
      <c r="C195" s="618">
        <v>850</v>
      </c>
      <c r="D195" s="618" t="s">
        <v>844</v>
      </c>
      <c r="E195" s="268" t="s">
        <v>1807</v>
      </c>
      <c r="F195" s="642" t="s">
        <v>1936</v>
      </c>
      <c r="G195" s="618">
        <v>56</v>
      </c>
      <c r="H195" s="618">
        <v>250</v>
      </c>
      <c r="I195" s="186">
        <v>3551</v>
      </c>
      <c r="J195" s="202">
        <f t="shared" ref="J195:J206" si="16">I195*0.9*72</f>
        <v>230104.80000000002</v>
      </c>
      <c r="K195" s="281"/>
      <c r="L195" s="281"/>
    </row>
    <row r="196" spans="1:13" s="39" customFormat="1" ht="16.5" customHeight="1">
      <c r="A196" s="194" t="s">
        <v>1801</v>
      </c>
      <c r="B196" s="510"/>
      <c r="C196" s="619"/>
      <c r="D196" s="619"/>
      <c r="E196" s="288" t="s">
        <v>1808</v>
      </c>
      <c r="F196" s="643"/>
      <c r="G196" s="619"/>
      <c r="H196" s="619"/>
      <c r="I196" s="186">
        <v>3359</v>
      </c>
      <c r="J196" s="202">
        <f t="shared" si="16"/>
        <v>217663.19999999998</v>
      </c>
      <c r="K196" s="281"/>
      <c r="L196" s="281"/>
    </row>
    <row r="197" spans="1:13" s="39" customFormat="1" ht="16.5" customHeight="1">
      <c r="A197" s="194" t="s">
        <v>504</v>
      </c>
      <c r="B197" s="617">
        <v>1400</v>
      </c>
      <c r="C197" s="618">
        <v>950</v>
      </c>
      <c r="D197" s="618" t="s">
        <v>844</v>
      </c>
      <c r="E197" s="268" t="s">
        <v>1809</v>
      </c>
      <c r="F197" s="642" t="s">
        <v>1937</v>
      </c>
      <c r="G197" s="618">
        <v>53</v>
      </c>
      <c r="H197" s="618">
        <v>315</v>
      </c>
      <c r="I197" s="186">
        <v>6407</v>
      </c>
      <c r="J197" s="202">
        <f t="shared" si="16"/>
        <v>415173.60000000003</v>
      </c>
      <c r="K197" s="281"/>
      <c r="L197" s="281"/>
    </row>
    <row r="198" spans="1:13" s="39" customFormat="1" ht="16.5" customHeight="1">
      <c r="A198" s="194" t="s">
        <v>1802</v>
      </c>
      <c r="B198" s="510"/>
      <c r="C198" s="619"/>
      <c r="D198" s="619"/>
      <c r="E198" s="268" t="s">
        <v>1810</v>
      </c>
      <c r="F198" s="643"/>
      <c r="G198" s="619"/>
      <c r="H198" s="619"/>
      <c r="I198" s="186">
        <v>6148</v>
      </c>
      <c r="J198" s="202">
        <f t="shared" si="16"/>
        <v>398390.39999999997</v>
      </c>
      <c r="K198" s="281"/>
      <c r="L198" s="281"/>
    </row>
    <row r="199" spans="1:13" s="39" customFormat="1" ht="16.5" customHeight="1">
      <c r="A199" s="194" t="s">
        <v>1799</v>
      </c>
      <c r="B199" s="617">
        <v>2000</v>
      </c>
      <c r="C199" s="618">
        <v>720</v>
      </c>
      <c r="D199" s="618" t="s">
        <v>844</v>
      </c>
      <c r="E199" s="268" t="s">
        <v>1811</v>
      </c>
      <c r="F199" s="642" t="s">
        <v>1938</v>
      </c>
      <c r="G199" s="618">
        <v>60</v>
      </c>
      <c r="H199" s="618">
        <v>400</v>
      </c>
      <c r="I199" s="186">
        <v>9137</v>
      </c>
      <c r="J199" s="202">
        <f t="shared" si="16"/>
        <v>592077.60000000009</v>
      </c>
      <c r="K199" s="281"/>
      <c r="L199" s="281"/>
    </row>
    <row r="200" spans="1:13" s="39" customFormat="1" ht="16.5" customHeight="1">
      <c r="A200" s="194" t="s">
        <v>1803</v>
      </c>
      <c r="B200" s="510"/>
      <c r="C200" s="619"/>
      <c r="D200" s="619"/>
      <c r="E200" s="280" t="s">
        <v>1814</v>
      </c>
      <c r="F200" s="643"/>
      <c r="G200" s="619"/>
      <c r="H200" s="619"/>
      <c r="I200" s="186">
        <v>8517</v>
      </c>
      <c r="J200" s="202">
        <f t="shared" si="16"/>
        <v>551901.6</v>
      </c>
      <c r="K200" s="281"/>
      <c r="L200" s="281"/>
    </row>
    <row r="201" spans="1:13" s="39" customFormat="1" ht="16.5" customHeight="1">
      <c r="A201" s="194" t="s">
        <v>613</v>
      </c>
      <c r="B201" s="617">
        <v>2500</v>
      </c>
      <c r="C201" s="618">
        <v>850</v>
      </c>
      <c r="D201" s="618" t="s">
        <v>844</v>
      </c>
      <c r="E201" s="268" t="s">
        <v>1815</v>
      </c>
      <c r="F201" s="642" t="s">
        <v>1939</v>
      </c>
      <c r="G201" s="604">
        <v>61</v>
      </c>
      <c r="H201" s="618">
        <v>400</v>
      </c>
      <c r="I201" s="186">
        <v>10024</v>
      </c>
      <c r="J201" s="202">
        <f t="shared" si="16"/>
        <v>649555.20000000007</v>
      </c>
      <c r="K201" s="281"/>
      <c r="L201" s="281"/>
    </row>
    <row r="202" spans="1:13" s="39" customFormat="1" ht="16.5" customHeight="1">
      <c r="A202" s="194" t="s">
        <v>1804</v>
      </c>
      <c r="B202" s="510"/>
      <c r="C202" s="619"/>
      <c r="D202" s="619"/>
      <c r="E202" s="268" t="s">
        <v>1816</v>
      </c>
      <c r="F202" s="663"/>
      <c r="G202" s="606"/>
      <c r="H202" s="619"/>
      <c r="I202" s="186">
        <v>9628</v>
      </c>
      <c r="J202" s="202">
        <f t="shared" si="16"/>
        <v>623894.4</v>
      </c>
      <c r="K202" s="281"/>
      <c r="L202" s="281"/>
    </row>
    <row r="203" spans="1:13" s="39" customFormat="1" ht="16.5" customHeight="1">
      <c r="A203" s="194" t="s">
        <v>1800</v>
      </c>
      <c r="B203" s="617">
        <v>3400</v>
      </c>
      <c r="C203" s="618">
        <v>850</v>
      </c>
      <c r="D203" s="268" t="s">
        <v>844</v>
      </c>
      <c r="E203" s="268" t="s">
        <v>1812</v>
      </c>
      <c r="F203" s="642" t="s">
        <v>1940</v>
      </c>
      <c r="G203" s="618">
        <v>62</v>
      </c>
      <c r="H203" s="618" t="s">
        <v>1672</v>
      </c>
      <c r="I203" s="186">
        <v>11722</v>
      </c>
      <c r="J203" s="202">
        <f t="shared" si="16"/>
        <v>759585.60000000009</v>
      </c>
      <c r="K203" s="281"/>
      <c r="L203" s="281"/>
    </row>
    <row r="204" spans="1:13" s="39" customFormat="1" ht="16.5" customHeight="1">
      <c r="A204" s="194" t="s">
        <v>1805</v>
      </c>
      <c r="B204" s="510"/>
      <c r="C204" s="619"/>
      <c r="D204" s="268" t="s">
        <v>845</v>
      </c>
      <c r="E204" s="268" t="s">
        <v>1813</v>
      </c>
      <c r="F204" s="643"/>
      <c r="G204" s="619"/>
      <c r="H204" s="619"/>
      <c r="I204" s="186">
        <v>11166</v>
      </c>
      <c r="J204" s="202">
        <f t="shared" si="16"/>
        <v>723556.79999999993</v>
      </c>
      <c r="K204" s="281"/>
      <c r="L204" s="281"/>
    </row>
    <row r="205" spans="1:13" s="39" customFormat="1" ht="16.5" customHeight="1">
      <c r="A205" s="194" t="s">
        <v>505</v>
      </c>
      <c r="B205" s="617">
        <v>4100</v>
      </c>
      <c r="C205" s="618">
        <v>1000</v>
      </c>
      <c r="D205" s="268" t="s">
        <v>844</v>
      </c>
      <c r="E205" s="268" t="s">
        <v>1817</v>
      </c>
      <c r="F205" s="642" t="s">
        <v>1941</v>
      </c>
      <c r="G205" s="618">
        <v>69</v>
      </c>
      <c r="H205" s="618" t="s">
        <v>1675</v>
      </c>
      <c r="I205" s="186">
        <v>14985</v>
      </c>
      <c r="J205" s="202">
        <f t="shared" si="16"/>
        <v>971028</v>
      </c>
      <c r="K205" s="281"/>
      <c r="L205" s="281"/>
    </row>
    <row r="206" spans="1:13" s="39" customFormat="1" ht="16.5" customHeight="1">
      <c r="A206" s="194" t="s">
        <v>1806</v>
      </c>
      <c r="B206" s="510"/>
      <c r="C206" s="619"/>
      <c r="D206" s="268" t="s">
        <v>845</v>
      </c>
      <c r="E206" s="268" t="s">
        <v>1818</v>
      </c>
      <c r="F206" s="643"/>
      <c r="G206" s="619"/>
      <c r="H206" s="619"/>
      <c r="I206" s="186">
        <v>14037</v>
      </c>
      <c r="J206" s="202">
        <f t="shared" si="16"/>
        <v>909597.60000000009</v>
      </c>
      <c r="K206" s="281"/>
      <c r="L206" s="281"/>
    </row>
    <row r="207" spans="1:13" s="199" customFormat="1">
      <c r="A207" s="76"/>
      <c r="B207" s="76"/>
      <c r="C207" s="76"/>
      <c r="D207" s="76"/>
      <c r="E207" s="76"/>
      <c r="F207" s="76"/>
      <c r="G207" s="76"/>
      <c r="H207" s="76"/>
      <c r="I207" s="77"/>
      <c r="J207" s="77"/>
      <c r="K207" s="78"/>
      <c r="L207" s="78"/>
      <c r="M207" s="39"/>
    </row>
    <row r="208" spans="1:13" s="199" customFormat="1" ht="15.75">
      <c r="A208" s="57" t="s">
        <v>1781</v>
      </c>
      <c r="B208" s="163"/>
      <c r="C208" s="163"/>
      <c r="D208" s="163"/>
      <c r="E208" s="163"/>
      <c r="F208" s="163"/>
      <c r="G208" s="163"/>
      <c r="H208" s="163"/>
      <c r="I208" s="164"/>
      <c r="J208" s="165"/>
      <c r="K208" s="166"/>
      <c r="L208" s="167"/>
    </row>
    <row r="209" spans="1:24" s="195" customFormat="1" ht="21" customHeight="1">
      <c r="A209" s="507" t="s">
        <v>77</v>
      </c>
      <c r="B209" s="506" t="s">
        <v>1785</v>
      </c>
      <c r="C209" s="506"/>
      <c r="D209" s="506"/>
      <c r="E209" s="506"/>
      <c r="F209" s="506"/>
      <c r="G209" s="506"/>
      <c r="H209" s="506"/>
      <c r="I209" s="550" t="s">
        <v>893</v>
      </c>
      <c r="J209" s="550" t="s">
        <v>894</v>
      </c>
      <c r="K209" s="545"/>
      <c r="L209" s="593"/>
      <c r="M209" s="199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</row>
    <row r="210" spans="1:24" s="195" customFormat="1" ht="21" customHeight="1">
      <c r="A210" s="507"/>
      <c r="B210" s="506"/>
      <c r="C210" s="506"/>
      <c r="D210" s="506"/>
      <c r="E210" s="506"/>
      <c r="F210" s="506"/>
      <c r="G210" s="506"/>
      <c r="H210" s="506"/>
      <c r="I210" s="551"/>
      <c r="J210" s="551"/>
      <c r="K210" s="545"/>
      <c r="L210" s="439"/>
      <c r="M210" s="199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</row>
    <row r="211" spans="1:24" s="195" customFormat="1" ht="16.5" customHeight="1">
      <c r="A211" s="194" t="s">
        <v>2726</v>
      </c>
      <c r="B211" s="641" t="s">
        <v>1790</v>
      </c>
      <c r="C211" s="555"/>
      <c r="D211" s="555"/>
      <c r="E211" s="555"/>
      <c r="F211" s="555"/>
      <c r="G211" s="555"/>
      <c r="H211" s="556"/>
      <c r="I211" s="234">
        <v>378</v>
      </c>
      <c r="J211" s="202">
        <f t="shared" ref="J211:J214" si="17">I211*0.9*70</f>
        <v>23814</v>
      </c>
      <c r="K211" s="222"/>
      <c r="L211" s="281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</row>
    <row r="212" spans="1:24" s="195" customFormat="1" ht="16.5" customHeight="1">
      <c r="A212" s="194" t="s">
        <v>1774</v>
      </c>
      <c r="B212" s="645" t="s">
        <v>1791</v>
      </c>
      <c r="C212" s="646"/>
      <c r="D212" s="646"/>
      <c r="E212" s="646"/>
      <c r="F212" s="646"/>
      <c r="G212" s="646"/>
      <c r="H212" s="647"/>
      <c r="I212" s="234">
        <v>153</v>
      </c>
      <c r="J212" s="202">
        <f t="shared" si="17"/>
        <v>9639.0000000000018</v>
      </c>
      <c r="K212" s="222"/>
      <c r="L212" s="281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</row>
    <row r="213" spans="1:24" s="195" customFormat="1" ht="16.5" customHeight="1">
      <c r="A213" s="194" t="s">
        <v>1776</v>
      </c>
      <c r="B213" s="645" t="s">
        <v>1797</v>
      </c>
      <c r="C213" s="646"/>
      <c r="D213" s="646"/>
      <c r="E213" s="646"/>
      <c r="F213" s="646"/>
      <c r="G213" s="646"/>
      <c r="H213" s="647"/>
      <c r="I213" s="234">
        <v>343</v>
      </c>
      <c r="J213" s="202">
        <f t="shared" ref="J213" si="18">I213*0.9*70</f>
        <v>21609</v>
      </c>
      <c r="K213" s="222"/>
      <c r="L213" s="281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</row>
    <row r="214" spans="1:24" s="195" customFormat="1" ht="16.5" customHeight="1">
      <c r="A214" s="194" t="s">
        <v>2728</v>
      </c>
      <c r="B214" s="645" t="s">
        <v>2194</v>
      </c>
      <c r="C214" s="646"/>
      <c r="D214" s="646"/>
      <c r="E214" s="646"/>
      <c r="F214" s="646"/>
      <c r="G214" s="646"/>
      <c r="H214" s="647"/>
      <c r="I214" s="234">
        <v>193</v>
      </c>
      <c r="J214" s="202">
        <f t="shared" si="17"/>
        <v>12159.000000000002</v>
      </c>
      <c r="K214" s="222"/>
      <c r="L214" s="281"/>
      <c r="O214" s="196"/>
      <c r="P214" s="196"/>
      <c r="Q214" s="196"/>
      <c r="R214" s="196"/>
      <c r="S214" s="196"/>
      <c r="T214" s="196"/>
      <c r="U214" s="196"/>
      <c r="V214" s="196"/>
      <c r="W214" s="196"/>
      <c r="X214" s="196"/>
    </row>
    <row r="215" spans="1:24" s="199" customFormat="1">
      <c r="B215" s="76"/>
      <c r="C215" s="76"/>
      <c r="D215" s="76"/>
      <c r="E215" s="76"/>
      <c r="F215" s="76"/>
      <c r="G215" s="76"/>
      <c r="H215" s="76"/>
      <c r="I215" s="77"/>
      <c r="J215" s="77"/>
      <c r="K215" s="78"/>
      <c r="L215" s="78"/>
      <c r="M215" s="39"/>
    </row>
    <row r="216" spans="1:24" s="199" customFormat="1" ht="15.75">
      <c r="A216" s="57" t="s">
        <v>1820</v>
      </c>
      <c r="B216" s="163"/>
      <c r="C216" s="163"/>
      <c r="D216" s="163"/>
      <c r="E216" s="163"/>
      <c r="F216" s="163"/>
      <c r="G216" s="163"/>
      <c r="H216" s="163"/>
      <c r="I216" s="164"/>
      <c r="J216" s="165"/>
      <c r="K216" s="166"/>
      <c r="L216" s="352"/>
    </row>
    <row r="217" spans="1:24" s="199" customFormat="1" ht="15.75" customHeight="1">
      <c r="A217" s="204"/>
      <c r="B217" s="428" t="s">
        <v>2090</v>
      </c>
      <c r="C217" s="428"/>
      <c r="D217" s="428"/>
      <c r="E217" s="428"/>
      <c r="F217" s="428"/>
      <c r="G217" s="211"/>
      <c r="H217" s="224" t="s">
        <v>1920</v>
      </c>
      <c r="I217" s="212"/>
      <c r="J217" s="207"/>
      <c r="K217" s="208"/>
      <c r="L217" s="209"/>
      <c r="X217" s="39"/>
    </row>
    <row r="218" spans="1:24" s="199" customFormat="1" ht="15.75">
      <c r="A218" s="210"/>
      <c r="B218" s="429"/>
      <c r="C218" s="429"/>
      <c r="D218" s="429"/>
      <c r="E218" s="429"/>
      <c r="F218" s="429"/>
      <c r="G218" s="211"/>
      <c r="H218" s="224" t="s">
        <v>1921</v>
      </c>
      <c r="I218" s="212"/>
      <c r="J218" s="213"/>
      <c r="K218" s="214"/>
      <c r="L218" s="215"/>
    </row>
    <row r="219" spans="1:24" s="199" customFormat="1" ht="15.75">
      <c r="A219" s="210"/>
      <c r="B219" s="429"/>
      <c r="C219" s="429"/>
      <c r="D219" s="429"/>
      <c r="E219" s="429"/>
      <c r="F219" s="429"/>
      <c r="G219" s="211"/>
      <c r="H219" s="224" t="s">
        <v>1979</v>
      </c>
      <c r="I219" s="212"/>
      <c r="J219" s="213"/>
      <c r="K219" s="214"/>
      <c r="L219" s="215"/>
    </row>
    <row r="220" spans="1:24" s="199" customFormat="1" ht="15.75">
      <c r="A220" s="210"/>
      <c r="B220" s="429"/>
      <c r="C220" s="429"/>
      <c r="D220" s="429"/>
      <c r="E220" s="429"/>
      <c r="F220" s="429"/>
      <c r="G220" s="211"/>
      <c r="H220" s="224" t="s">
        <v>1924</v>
      </c>
      <c r="I220" s="212"/>
      <c r="J220" s="213"/>
      <c r="K220" s="214"/>
      <c r="L220" s="215"/>
    </row>
    <row r="221" spans="1:24" s="199" customFormat="1" ht="15.75">
      <c r="A221" s="210"/>
      <c r="B221" s="430"/>
      <c r="C221" s="430"/>
      <c r="D221" s="430"/>
      <c r="E221" s="430"/>
      <c r="F221" s="430"/>
      <c r="G221" s="211"/>
      <c r="H221" s="224" t="s">
        <v>1922</v>
      </c>
      <c r="I221" s="212"/>
      <c r="J221" s="213"/>
      <c r="K221" s="214"/>
      <c r="L221" s="215"/>
    </row>
    <row r="222" spans="1:24" s="292" customFormat="1" ht="30" customHeight="1">
      <c r="A222" s="290"/>
      <c r="B222" s="644" t="s">
        <v>2150</v>
      </c>
      <c r="C222" s="644"/>
      <c r="D222" s="644"/>
      <c r="E222" s="644"/>
      <c r="F222" s="644"/>
      <c r="G222" s="644"/>
      <c r="H222" s="290"/>
      <c r="I222" s="290"/>
      <c r="J222" s="290"/>
      <c r="K222" s="290"/>
      <c r="L222" s="291"/>
    </row>
    <row r="223" spans="1:24" s="195" customFormat="1" ht="45" customHeight="1">
      <c r="A223" s="67" t="s">
        <v>77</v>
      </c>
      <c r="B223" s="278" t="s">
        <v>835</v>
      </c>
      <c r="C223" s="278" t="s">
        <v>827</v>
      </c>
      <c r="D223" s="278" t="s">
        <v>1741</v>
      </c>
      <c r="E223" s="278" t="s">
        <v>1787</v>
      </c>
      <c r="F223" s="278" t="s">
        <v>1929</v>
      </c>
      <c r="G223" s="278" t="s">
        <v>1710</v>
      </c>
      <c r="H223" s="296" t="s">
        <v>1967</v>
      </c>
      <c r="I223" s="276" t="s">
        <v>893</v>
      </c>
      <c r="J223" s="276" t="s">
        <v>894</v>
      </c>
      <c r="K223" s="75"/>
      <c r="L223" s="75"/>
    </row>
    <row r="224" spans="1:24" s="39" customFormat="1" ht="16.5" customHeight="1">
      <c r="A224" s="194" t="s">
        <v>601</v>
      </c>
      <c r="B224" s="617">
        <v>450</v>
      </c>
      <c r="C224" s="617">
        <v>750</v>
      </c>
      <c r="D224" s="617" t="s">
        <v>844</v>
      </c>
      <c r="E224" s="275" t="s">
        <v>1826</v>
      </c>
      <c r="F224" s="617" t="s">
        <v>1958</v>
      </c>
      <c r="G224" s="617">
        <v>51</v>
      </c>
      <c r="H224" s="617">
        <v>200</v>
      </c>
      <c r="I224" s="186">
        <v>3223</v>
      </c>
      <c r="J224" s="202">
        <f t="shared" ref="J224:J236" si="19">I224*0.9*72</f>
        <v>208850.40000000002</v>
      </c>
      <c r="K224" s="281"/>
      <c r="L224" s="281"/>
    </row>
    <row r="225" spans="1:12" s="39" customFormat="1" ht="16.5" customHeight="1">
      <c r="A225" s="194" t="s">
        <v>602</v>
      </c>
      <c r="B225" s="509"/>
      <c r="C225" s="509"/>
      <c r="D225" s="509"/>
      <c r="E225" s="275" t="s">
        <v>1828</v>
      </c>
      <c r="F225" s="509"/>
      <c r="G225" s="509"/>
      <c r="H225" s="509"/>
      <c r="I225" s="186">
        <v>3451</v>
      </c>
      <c r="J225" s="202">
        <f t="shared" si="19"/>
        <v>223624.80000000002</v>
      </c>
      <c r="K225" s="281"/>
      <c r="L225" s="281"/>
    </row>
    <row r="226" spans="1:12" s="39" customFormat="1" ht="16.5" customHeight="1">
      <c r="A226" s="194" t="s">
        <v>603</v>
      </c>
      <c r="B226" s="509"/>
      <c r="C226" s="509"/>
      <c r="D226" s="509"/>
      <c r="E226" s="275" t="s">
        <v>1827</v>
      </c>
      <c r="F226" s="509"/>
      <c r="G226" s="509"/>
      <c r="H226" s="509"/>
      <c r="I226" s="186">
        <v>3567</v>
      </c>
      <c r="J226" s="202">
        <f t="shared" si="19"/>
        <v>231141.6</v>
      </c>
      <c r="K226" s="281"/>
      <c r="L226" s="281"/>
    </row>
    <row r="227" spans="1:12" s="39" customFormat="1" ht="16.5" customHeight="1">
      <c r="A227" s="194" t="s">
        <v>1821</v>
      </c>
      <c r="B227" s="510"/>
      <c r="C227" s="510"/>
      <c r="D227" s="510"/>
      <c r="E227" s="275" t="s">
        <v>1829</v>
      </c>
      <c r="F227" s="510"/>
      <c r="G227" s="510"/>
      <c r="H227" s="510"/>
      <c r="I227" s="186">
        <v>2993</v>
      </c>
      <c r="J227" s="202">
        <f t="shared" si="19"/>
        <v>193946.40000000002</v>
      </c>
      <c r="K227" s="281"/>
      <c r="L227" s="281"/>
    </row>
    <row r="228" spans="1:12" s="39" customFormat="1" ht="16.5" customHeight="1">
      <c r="A228" s="194" t="s">
        <v>598</v>
      </c>
      <c r="B228" s="617">
        <v>800</v>
      </c>
      <c r="C228" s="617">
        <v>920</v>
      </c>
      <c r="D228" s="498" t="s">
        <v>844</v>
      </c>
      <c r="E228" s="275" t="s">
        <v>1830</v>
      </c>
      <c r="F228" s="617" t="s">
        <v>1954</v>
      </c>
      <c r="G228" s="617">
        <v>56</v>
      </c>
      <c r="H228" s="617">
        <v>250</v>
      </c>
      <c r="I228" s="186">
        <v>3813</v>
      </c>
      <c r="J228" s="202">
        <f t="shared" si="19"/>
        <v>247082.40000000002</v>
      </c>
      <c r="K228" s="281"/>
      <c r="L228" s="281"/>
    </row>
    <row r="229" spans="1:12" s="39" customFormat="1" ht="16.5" customHeight="1">
      <c r="A229" s="194" t="s">
        <v>599</v>
      </c>
      <c r="B229" s="509"/>
      <c r="C229" s="509"/>
      <c r="D229" s="498"/>
      <c r="E229" s="275" t="s">
        <v>1831</v>
      </c>
      <c r="F229" s="509"/>
      <c r="G229" s="509"/>
      <c r="H229" s="509"/>
      <c r="I229" s="186">
        <v>3888</v>
      </c>
      <c r="J229" s="202">
        <f t="shared" si="19"/>
        <v>251942.40000000002</v>
      </c>
      <c r="K229" s="281"/>
      <c r="L229" s="281"/>
    </row>
    <row r="230" spans="1:12" s="39" customFormat="1" ht="16.5" customHeight="1">
      <c r="A230" s="194" t="s">
        <v>600</v>
      </c>
      <c r="B230" s="509"/>
      <c r="C230" s="509"/>
      <c r="D230" s="275" t="s">
        <v>1819</v>
      </c>
      <c r="E230" s="275" t="s">
        <v>1832</v>
      </c>
      <c r="F230" s="509"/>
      <c r="G230" s="509"/>
      <c r="H230" s="509"/>
      <c r="I230" s="186">
        <v>4033</v>
      </c>
      <c r="J230" s="202">
        <f t="shared" si="19"/>
        <v>261338.40000000002</v>
      </c>
      <c r="K230" s="281"/>
      <c r="L230" s="281"/>
    </row>
    <row r="231" spans="1:12" s="39" customFormat="1" ht="16.5" customHeight="1">
      <c r="A231" s="194" t="s">
        <v>1822</v>
      </c>
      <c r="B231" s="510"/>
      <c r="C231" s="510"/>
      <c r="D231" s="275" t="s">
        <v>844</v>
      </c>
      <c r="E231" s="275" t="s">
        <v>1833</v>
      </c>
      <c r="F231" s="510"/>
      <c r="G231" s="510"/>
      <c r="H231" s="510"/>
      <c r="I231" s="186">
        <v>3610</v>
      </c>
      <c r="J231" s="202">
        <f t="shared" si="19"/>
        <v>233928</v>
      </c>
      <c r="K231" s="281"/>
      <c r="L231" s="281"/>
    </row>
    <row r="232" spans="1:12" s="39" customFormat="1" ht="16.5" customHeight="1">
      <c r="A232" s="194" t="s">
        <v>604</v>
      </c>
      <c r="B232" s="617">
        <v>1350</v>
      </c>
      <c r="C232" s="617">
        <v>920</v>
      </c>
      <c r="D232" s="282" t="s">
        <v>844</v>
      </c>
      <c r="E232" s="275" t="s">
        <v>1834</v>
      </c>
      <c r="F232" s="617" t="s">
        <v>1959</v>
      </c>
      <c r="G232" s="617">
        <v>56</v>
      </c>
      <c r="H232" s="617" t="s">
        <v>1670</v>
      </c>
      <c r="I232" s="186">
        <v>7352</v>
      </c>
      <c r="J232" s="202">
        <f t="shared" si="19"/>
        <v>476409.60000000003</v>
      </c>
      <c r="K232" s="281"/>
      <c r="L232" s="281"/>
    </row>
    <row r="233" spans="1:12" s="39" customFormat="1" ht="16.5" customHeight="1">
      <c r="A233" s="194" t="s">
        <v>605</v>
      </c>
      <c r="B233" s="509"/>
      <c r="C233" s="509"/>
      <c r="D233" s="275" t="s">
        <v>845</v>
      </c>
      <c r="E233" s="275" t="s">
        <v>1835</v>
      </c>
      <c r="F233" s="509"/>
      <c r="G233" s="509"/>
      <c r="H233" s="509"/>
      <c r="I233" s="186">
        <v>7447</v>
      </c>
      <c r="J233" s="202">
        <f t="shared" si="19"/>
        <v>482565.60000000003</v>
      </c>
      <c r="K233" s="281"/>
      <c r="L233" s="281"/>
    </row>
    <row r="234" spans="1:12" s="39" customFormat="1" ht="16.5" customHeight="1">
      <c r="A234" s="194" t="s">
        <v>606</v>
      </c>
      <c r="B234" s="509"/>
      <c r="C234" s="509"/>
      <c r="D234" s="275" t="s">
        <v>845</v>
      </c>
      <c r="E234" s="275" t="s">
        <v>1836</v>
      </c>
      <c r="F234" s="509"/>
      <c r="G234" s="509"/>
      <c r="H234" s="509"/>
      <c r="I234" s="186">
        <v>7542</v>
      </c>
      <c r="J234" s="202">
        <f t="shared" si="19"/>
        <v>488721.60000000003</v>
      </c>
      <c r="K234" s="281"/>
      <c r="L234" s="281"/>
    </row>
    <row r="235" spans="1:12" s="39" customFormat="1" ht="16.5" customHeight="1">
      <c r="A235" s="194" t="s">
        <v>1824</v>
      </c>
      <c r="B235" s="510"/>
      <c r="C235" s="510"/>
      <c r="D235" s="282" t="s">
        <v>844</v>
      </c>
      <c r="E235" s="275" t="s">
        <v>1837</v>
      </c>
      <c r="F235" s="510"/>
      <c r="G235" s="510"/>
      <c r="H235" s="510"/>
      <c r="I235" s="186">
        <v>6971</v>
      </c>
      <c r="J235" s="202">
        <f t="shared" si="19"/>
        <v>451720.80000000005</v>
      </c>
      <c r="K235" s="281"/>
      <c r="L235" s="281"/>
    </row>
    <row r="236" spans="1:12" s="39" customFormat="1" ht="16.5" customHeight="1">
      <c r="A236" s="194" t="s">
        <v>607</v>
      </c>
      <c r="B236" s="617">
        <v>2100</v>
      </c>
      <c r="C236" s="617">
        <v>710</v>
      </c>
      <c r="D236" s="282" t="s">
        <v>844</v>
      </c>
      <c r="E236" s="275" t="s">
        <v>1838</v>
      </c>
      <c r="F236" s="617" t="s">
        <v>1960</v>
      </c>
      <c r="G236" s="617">
        <v>60</v>
      </c>
      <c r="H236" s="617" t="s">
        <v>1970</v>
      </c>
      <c r="I236" s="186">
        <v>10070</v>
      </c>
      <c r="J236" s="202">
        <f t="shared" si="19"/>
        <v>652536</v>
      </c>
      <c r="K236" s="281"/>
      <c r="L236" s="281"/>
    </row>
    <row r="237" spans="1:12" s="39" customFormat="1" ht="16.5" customHeight="1">
      <c r="A237" s="194" t="s">
        <v>608</v>
      </c>
      <c r="B237" s="509"/>
      <c r="C237" s="509"/>
      <c r="D237" s="275" t="s">
        <v>845</v>
      </c>
      <c r="E237" s="275" t="s">
        <v>1839</v>
      </c>
      <c r="F237" s="509"/>
      <c r="G237" s="509"/>
      <c r="H237" s="509"/>
      <c r="I237" s="186">
        <v>10230</v>
      </c>
      <c r="J237" s="202">
        <f t="shared" ref="J237:J242" si="20">I237*0.9*72</f>
        <v>662904</v>
      </c>
      <c r="K237" s="281"/>
      <c r="L237" s="281"/>
    </row>
    <row r="238" spans="1:12" s="39" customFormat="1" ht="16.5" customHeight="1">
      <c r="A238" s="194" t="s">
        <v>609</v>
      </c>
      <c r="B238" s="509"/>
      <c r="C238" s="509"/>
      <c r="D238" s="275" t="s">
        <v>845</v>
      </c>
      <c r="E238" s="275" t="s">
        <v>1840</v>
      </c>
      <c r="F238" s="509"/>
      <c r="G238" s="509"/>
      <c r="H238" s="509"/>
      <c r="I238" s="186">
        <v>10417</v>
      </c>
      <c r="J238" s="202">
        <f t="shared" si="20"/>
        <v>675021.60000000009</v>
      </c>
      <c r="K238" s="281"/>
      <c r="L238" s="281"/>
    </row>
    <row r="239" spans="1:12" s="39" customFormat="1" ht="16.5" customHeight="1">
      <c r="A239" s="194" t="s">
        <v>1823</v>
      </c>
      <c r="B239" s="510"/>
      <c r="C239" s="510"/>
      <c r="D239" s="282" t="s">
        <v>844</v>
      </c>
      <c r="E239" s="275" t="s">
        <v>1841</v>
      </c>
      <c r="F239" s="510"/>
      <c r="G239" s="510"/>
      <c r="H239" s="510"/>
      <c r="I239" s="186">
        <v>9562</v>
      </c>
      <c r="J239" s="202">
        <f t="shared" si="20"/>
        <v>619617.60000000009</v>
      </c>
      <c r="K239" s="281"/>
      <c r="L239" s="281"/>
    </row>
    <row r="240" spans="1:12" s="39" customFormat="1" ht="16.5" customHeight="1">
      <c r="A240" s="194" t="s">
        <v>610</v>
      </c>
      <c r="B240" s="617">
        <v>2750</v>
      </c>
      <c r="C240" s="617">
        <v>850</v>
      </c>
      <c r="D240" s="617" t="s">
        <v>845</v>
      </c>
      <c r="E240" s="275" t="s">
        <v>1843</v>
      </c>
      <c r="F240" s="617" t="s">
        <v>1961</v>
      </c>
      <c r="G240" s="617">
        <v>62</v>
      </c>
      <c r="H240" s="617" t="s">
        <v>1674</v>
      </c>
      <c r="I240" s="186">
        <v>11771</v>
      </c>
      <c r="J240" s="202">
        <f t="shared" si="20"/>
        <v>762760.79999999993</v>
      </c>
      <c r="K240" s="281"/>
      <c r="L240" s="281"/>
    </row>
    <row r="241" spans="1:24" s="39" customFormat="1" ht="16.5" customHeight="1">
      <c r="A241" s="194" t="s">
        <v>611</v>
      </c>
      <c r="B241" s="509"/>
      <c r="C241" s="509"/>
      <c r="D241" s="509"/>
      <c r="E241" s="275" t="s">
        <v>1844</v>
      </c>
      <c r="F241" s="509"/>
      <c r="G241" s="509"/>
      <c r="H241" s="509"/>
      <c r="I241" s="186">
        <v>11928</v>
      </c>
      <c r="J241" s="202">
        <f t="shared" si="20"/>
        <v>772934.4</v>
      </c>
      <c r="K241" s="281"/>
      <c r="L241" s="281"/>
    </row>
    <row r="242" spans="1:24" s="39" customFormat="1" ht="16.5" customHeight="1">
      <c r="A242" s="194" t="s">
        <v>612</v>
      </c>
      <c r="B242" s="509"/>
      <c r="C242" s="509"/>
      <c r="D242" s="510"/>
      <c r="E242" s="275" t="s">
        <v>1845</v>
      </c>
      <c r="F242" s="509"/>
      <c r="G242" s="509"/>
      <c r="H242" s="509"/>
      <c r="I242" s="186">
        <v>12137</v>
      </c>
      <c r="J242" s="202">
        <f t="shared" si="20"/>
        <v>786477.60000000009</v>
      </c>
      <c r="K242" s="281"/>
      <c r="L242" s="281"/>
    </row>
    <row r="243" spans="1:24" s="39" customFormat="1" ht="16.5" customHeight="1">
      <c r="A243" s="194" t="s">
        <v>1825</v>
      </c>
      <c r="B243" s="510"/>
      <c r="C243" s="510"/>
      <c r="D243" s="282" t="s">
        <v>844</v>
      </c>
      <c r="E243" s="275" t="s">
        <v>1842</v>
      </c>
      <c r="F243" s="510"/>
      <c r="G243" s="510"/>
      <c r="H243" s="510"/>
      <c r="I243" s="186">
        <v>11203</v>
      </c>
      <c r="J243" s="202">
        <f>I243*0.9*72</f>
        <v>725954.4</v>
      </c>
      <c r="K243" s="281"/>
      <c r="L243" s="281"/>
    </row>
    <row r="244" spans="1:24" s="199" customFormat="1">
      <c r="A244" s="76"/>
      <c r="B244" s="76"/>
      <c r="C244" s="76"/>
      <c r="D244" s="76"/>
      <c r="E244" s="76"/>
      <c r="F244" s="76"/>
      <c r="G244" s="76"/>
      <c r="H244" s="76"/>
      <c r="I244" s="77"/>
      <c r="J244" s="77"/>
      <c r="K244" s="78"/>
      <c r="L244" s="78"/>
      <c r="M244" s="39"/>
    </row>
    <row r="245" spans="1:24" s="199" customFormat="1" ht="15.75">
      <c r="A245" s="57" t="s">
        <v>1781</v>
      </c>
      <c r="B245" s="163"/>
      <c r="C245" s="163"/>
      <c r="D245" s="163"/>
      <c r="E245" s="163"/>
      <c r="F245" s="163"/>
      <c r="G245" s="163"/>
      <c r="H245" s="163"/>
      <c r="I245" s="164"/>
      <c r="J245" s="165"/>
      <c r="K245" s="166"/>
      <c r="L245" s="167"/>
    </row>
    <row r="246" spans="1:24" s="195" customFormat="1" ht="21" customHeight="1">
      <c r="A246" s="664" t="s">
        <v>77</v>
      </c>
      <c r="B246" s="506" t="s">
        <v>1785</v>
      </c>
      <c r="C246" s="506"/>
      <c r="D246" s="506"/>
      <c r="E246" s="506"/>
      <c r="F246" s="506"/>
      <c r="G246" s="506"/>
      <c r="H246" s="506"/>
      <c r="I246" s="550" t="s">
        <v>893</v>
      </c>
      <c r="J246" s="550" t="s">
        <v>894</v>
      </c>
      <c r="K246" s="545"/>
      <c r="L246" s="593"/>
      <c r="M246" s="199"/>
      <c r="O246" s="196"/>
      <c r="P246" s="196"/>
      <c r="Q246" s="196"/>
      <c r="R246" s="196"/>
      <c r="S246" s="196"/>
      <c r="T246" s="196"/>
      <c r="U246" s="196"/>
      <c r="V246" s="196"/>
      <c r="W246" s="196"/>
      <c r="X246" s="196"/>
    </row>
    <row r="247" spans="1:24" s="195" customFormat="1" ht="21" customHeight="1">
      <c r="A247" s="665"/>
      <c r="B247" s="506"/>
      <c r="C247" s="506"/>
      <c r="D247" s="506"/>
      <c r="E247" s="506"/>
      <c r="F247" s="506"/>
      <c r="G247" s="506"/>
      <c r="H247" s="506"/>
      <c r="I247" s="551"/>
      <c r="J247" s="551"/>
      <c r="K247" s="545"/>
      <c r="L247" s="439"/>
      <c r="M247" s="199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</row>
    <row r="248" spans="1:24" s="195" customFormat="1" ht="16.5" customHeight="1">
      <c r="A248" s="194" t="s">
        <v>2726</v>
      </c>
      <c r="B248" s="641" t="s">
        <v>1790</v>
      </c>
      <c r="C248" s="555"/>
      <c r="D248" s="555"/>
      <c r="E248" s="555"/>
      <c r="F248" s="555"/>
      <c r="G248" s="555"/>
      <c r="H248" s="556"/>
      <c r="I248" s="234">
        <v>378</v>
      </c>
      <c r="J248" s="202">
        <f t="shared" ref="J248:J251" si="21">I248*0.9*70</f>
        <v>23814</v>
      </c>
      <c r="K248" s="222"/>
      <c r="L248" s="281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</row>
    <row r="249" spans="1:24" s="195" customFormat="1" ht="16.5" customHeight="1">
      <c r="A249" s="194" t="s">
        <v>1774</v>
      </c>
      <c r="B249" s="645" t="s">
        <v>1791</v>
      </c>
      <c r="C249" s="646"/>
      <c r="D249" s="646"/>
      <c r="E249" s="646"/>
      <c r="F249" s="646"/>
      <c r="G249" s="646"/>
      <c r="H249" s="647"/>
      <c r="I249" s="234">
        <v>153</v>
      </c>
      <c r="J249" s="202">
        <f t="shared" si="21"/>
        <v>9639.0000000000018</v>
      </c>
      <c r="K249" s="222"/>
      <c r="L249" s="281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</row>
    <row r="250" spans="1:24" s="195" customFormat="1" ht="16.5" customHeight="1">
      <c r="A250" s="194" t="s">
        <v>1776</v>
      </c>
      <c r="B250" s="645" t="s">
        <v>1797</v>
      </c>
      <c r="C250" s="646"/>
      <c r="D250" s="646"/>
      <c r="E250" s="646"/>
      <c r="F250" s="646"/>
      <c r="G250" s="646"/>
      <c r="H250" s="647"/>
      <c r="I250" s="234">
        <v>343</v>
      </c>
      <c r="J250" s="202">
        <f t="shared" si="21"/>
        <v>21609</v>
      </c>
      <c r="K250" s="222"/>
      <c r="L250" s="281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</row>
    <row r="251" spans="1:24" s="195" customFormat="1" ht="16.5" customHeight="1">
      <c r="A251" s="194" t="s">
        <v>2728</v>
      </c>
      <c r="B251" s="645" t="s">
        <v>2194</v>
      </c>
      <c r="C251" s="646"/>
      <c r="D251" s="646"/>
      <c r="E251" s="646"/>
      <c r="F251" s="646"/>
      <c r="G251" s="646"/>
      <c r="H251" s="647"/>
      <c r="I251" s="234">
        <v>193</v>
      </c>
      <c r="J251" s="202">
        <f t="shared" si="21"/>
        <v>12159.000000000002</v>
      </c>
      <c r="K251" s="222"/>
      <c r="L251" s="281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</row>
    <row r="252" spans="1:24" s="199" customFormat="1">
      <c r="B252" s="76"/>
      <c r="C252" s="76"/>
      <c r="D252" s="76"/>
      <c r="E252" s="76"/>
      <c r="F252" s="76"/>
      <c r="G252" s="76"/>
      <c r="H252" s="76"/>
      <c r="I252" s="77"/>
      <c r="J252" s="77"/>
      <c r="K252" s="78"/>
      <c r="L252" s="78"/>
      <c r="M252" s="39"/>
    </row>
    <row r="253" spans="1:24" s="199" customFormat="1" ht="15.75">
      <c r="A253" s="57" t="s">
        <v>1846</v>
      </c>
      <c r="B253" s="163"/>
      <c r="C253" s="163"/>
      <c r="D253" s="163"/>
      <c r="E253" s="163"/>
      <c r="F253" s="163"/>
      <c r="G253" s="163"/>
      <c r="H253" s="163"/>
      <c r="I253" s="164"/>
      <c r="J253" s="165"/>
      <c r="K253" s="166"/>
      <c r="L253" s="352"/>
    </row>
    <row r="254" spans="1:24" s="199" customFormat="1" ht="15.75">
      <c r="A254" s="204"/>
      <c r="B254" s="428" t="s">
        <v>2091</v>
      </c>
      <c r="C254" s="428"/>
      <c r="D254" s="428"/>
      <c r="E254" s="428"/>
      <c r="F254" s="428"/>
      <c r="G254" s="211"/>
      <c r="H254" s="224" t="s">
        <v>1920</v>
      </c>
      <c r="I254" s="212"/>
      <c r="J254" s="207"/>
      <c r="K254" s="208"/>
      <c r="L254" s="209"/>
      <c r="X254" s="39"/>
    </row>
    <row r="255" spans="1:24" s="199" customFormat="1" ht="15.75">
      <c r="A255" s="210"/>
      <c r="B255" s="429"/>
      <c r="C255" s="429"/>
      <c r="D255" s="429"/>
      <c r="E255" s="429"/>
      <c r="F255" s="429"/>
      <c r="G255" s="211"/>
      <c r="H255" s="224" t="s">
        <v>1921</v>
      </c>
      <c r="I255" s="212"/>
      <c r="J255" s="213"/>
      <c r="K255" s="214"/>
      <c r="L255" s="215"/>
    </row>
    <row r="256" spans="1:24" s="199" customFormat="1" ht="15.75">
      <c r="A256" s="210"/>
      <c r="B256" s="429"/>
      <c r="C256" s="429"/>
      <c r="D256" s="429"/>
      <c r="E256" s="429"/>
      <c r="F256" s="429"/>
      <c r="G256" s="211"/>
      <c r="H256" s="224" t="s">
        <v>1980</v>
      </c>
      <c r="I256" s="212"/>
      <c r="J256" s="213"/>
      <c r="K256" s="214"/>
      <c r="L256" s="215"/>
    </row>
    <row r="257" spans="1:12" s="199" customFormat="1" ht="15.75">
      <c r="A257" s="210"/>
      <c r="B257" s="429"/>
      <c r="C257" s="429"/>
      <c r="D257" s="429"/>
      <c r="E257" s="429"/>
      <c r="F257" s="429"/>
      <c r="G257" s="211"/>
      <c r="H257" s="224" t="s">
        <v>1924</v>
      </c>
      <c r="I257" s="212"/>
      <c r="J257" s="213"/>
      <c r="K257" s="214"/>
      <c r="L257" s="215"/>
    </row>
    <row r="258" spans="1:12" s="199" customFormat="1" ht="15.75">
      <c r="A258" s="210"/>
      <c r="B258" s="430"/>
      <c r="C258" s="430"/>
      <c r="D258" s="430"/>
      <c r="E258" s="430"/>
      <c r="F258" s="430"/>
      <c r="G258" s="211"/>
      <c r="H258" s="224" t="s">
        <v>1922</v>
      </c>
      <c r="I258" s="212"/>
      <c r="J258" s="213"/>
      <c r="K258" s="214"/>
      <c r="L258" s="215"/>
    </row>
    <row r="259" spans="1:12" s="292" customFormat="1" ht="30" customHeight="1">
      <c r="A259" s="290"/>
      <c r="B259" s="644" t="s">
        <v>2150</v>
      </c>
      <c r="C259" s="644"/>
      <c r="D259" s="644"/>
      <c r="E259" s="644"/>
      <c r="F259" s="644"/>
      <c r="G259" s="644"/>
      <c r="H259" s="290"/>
      <c r="I259" s="290"/>
      <c r="J259" s="290"/>
      <c r="K259" s="290"/>
      <c r="L259" s="291"/>
    </row>
    <row r="260" spans="1:12" s="195" customFormat="1" ht="45" customHeight="1">
      <c r="A260" s="67" t="s">
        <v>77</v>
      </c>
      <c r="B260" s="278" t="s">
        <v>835</v>
      </c>
      <c r="C260" s="278" t="s">
        <v>827</v>
      </c>
      <c r="D260" s="278" t="s">
        <v>1741</v>
      </c>
      <c r="E260" s="278" t="s">
        <v>1787</v>
      </c>
      <c r="F260" s="278" t="s">
        <v>1929</v>
      </c>
      <c r="G260" s="278" t="s">
        <v>1710</v>
      </c>
      <c r="H260" s="296" t="s">
        <v>1967</v>
      </c>
      <c r="I260" s="276" t="s">
        <v>893</v>
      </c>
      <c r="J260" s="276" t="s">
        <v>894</v>
      </c>
      <c r="K260" s="75"/>
      <c r="L260" s="75"/>
    </row>
    <row r="261" spans="1:12" s="39" customFormat="1" ht="16.5" customHeight="1">
      <c r="A261" s="194" t="s">
        <v>1847</v>
      </c>
      <c r="B261" s="617">
        <v>880</v>
      </c>
      <c r="C261" s="617">
        <v>950</v>
      </c>
      <c r="D261" s="617" t="s">
        <v>844</v>
      </c>
      <c r="E261" s="617" t="s">
        <v>1859</v>
      </c>
      <c r="F261" s="617" t="s">
        <v>1954</v>
      </c>
      <c r="G261" s="617">
        <v>56</v>
      </c>
      <c r="H261" s="617">
        <v>250</v>
      </c>
      <c r="I261" s="186">
        <v>3446</v>
      </c>
      <c r="J261" s="202">
        <f t="shared" ref="J261:J273" si="22">I261*0.9*72</f>
        <v>223300.80000000002</v>
      </c>
      <c r="K261" s="281"/>
      <c r="L261" s="281"/>
    </row>
    <row r="262" spans="1:12" s="39" customFormat="1" ht="16.5" customHeight="1">
      <c r="A262" s="194" t="s">
        <v>1848</v>
      </c>
      <c r="B262" s="509"/>
      <c r="C262" s="509"/>
      <c r="D262" s="509"/>
      <c r="E262" s="510"/>
      <c r="F262" s="509"/>
      <c r="G262" s="509"/>
      <c r="H262" s="509"/>
      <c r="I262" s="186">
        <v>3446</v>
      </c>
      <c r="J262" s="202">
        <f t="shared" si="22"/>
        <v>223300.80000000002</v>
      </c>
      <c r="K262" s="281"/>
      <c r="L262" s="281"/>
    </row>
    <row r="263" spans="1:12" s="39" customFormat="1" ht="16.5" customHeight="1">
      <c r="A263" s="194" t="s">
        <v>1854</v>
      </c>
      <c r="B263" s="509"/>
      <c r="C263" s="509"/>
      <c r="D263" s="509"/>
      <c r="E263" s="617" t="s">
        <v>1808</v>
      </c>
      <c r="F263" s="509"/>
      <c r="G263" s="509"/>
      <c r="H263" s="509"/>
      <c r="I263" s="186">
        <v>3257</v>
      </c>
      <c r="J263" s="202">
        <f t="shared" si="22"/>
        <v>211053.6</v>
      </c>
      <c r="K263" s="281"/>
      <c r="L263" s="281"/>
    </row>
    <row r="264" spans="1:12" s="39" customFormat="1" ht="16.5" customHeight="1">
      <c r="A264" s="194" t="s">
        <v>1855</v>
      </c>
      <c r="B264" s="510"/>
      <c r="C264" s="510"/>
      <c r="D264" s="510"/>
      <c r="E264" s="510"/>
      <c r="F264" s="510"/>
      <c r="G264" s="510"/>
      <c r="H264" s="510"/>
      <c r="I264" s="186">
        <v>3257</v>
      </c>
      <c r="J264" s="202">
        <f t="shared" si="22"/>
        <v>211053.6</v>
      </c>
      <c r="K264" s="281"/>
      <c r="L264" s="281"/>
    </row>
    <row r="265" spans="1:12" s="39" customFormat="1" ht="16.5" customHeight="1">
      <c r="A265" s="194" t="s">
        <v>1849</v>
      </c>
      <c r="B265" s="617">
        <v>1500</v>
      </c>
      <c r="C265" s="617">
        <v>950</v>
      </c>
      <c r="D265" s="617" t="s">
        <v>844</v>
      </c>
      <c r="E265" s="617" t="s">
        <v>1860</v>
      </c>
      <c r="F265" s="617" t="s">
        <v>1955</v>
      </c>
      <c r="G265" s="617">
        <v>58</v>
      </c>
      <c r="H265" s="617">
        <v>315</v>
      </c>
      <c r="I265" s="186">
        <v>6119</v>
      </c>
      <c r="J265" s="202">
        <f t="shared" si="22"/>
        <v>396511.2</v>
      </c>
      <c r="K265" s="281"/>
      <c r="L265" s="281"/>
    </row>
    <row r="266" spans="1:12" s="39" customFormat="1" ht="16.5" customHeight="1">
      <c r="A266" s="194" t="s">
        <v>1850</v>
      </c>
      <c r="B266" s="509"/>
      <c r="C266" s="509"/>
      <c r="D266" s="509"/>
      <c r="E266" s="510"/>
      <c r="F266" s="509"/>
      <c r="G266" s="509"/>
      <c r="H266" s="509"/>
      <c r="I266" s="186">
        <v>6320</v>
      </c>
      <c r="J266" s="202">
        <f t="shared" si="22"/>
        <v>409536</v>
      </c>
      <c r="K266" s="281"/>
      <c r="L266" s="281"/>
    </row>
    <row r="267" spans="1:12" s="39" customFormat="1" ht="16.5" customHeight="1">
      <c r="A267" s="194" t="s">
        <v>1851</v>
      </c>
      <c r="B267" s="509"/>
      <c r="C267" s="509"/>
      <c r="D267" s="509"/>
      <c r="E267" s="617" t="s">
        <v>1861</v>
      </c>
      <c r="F267" s="509"/>
      <c r="G267" s="509"/>
      <c r="H267" s="509"/>
      <c r="I267" s="186">
        <v>5978</v>
      </c>
      <c r="J267" s="202">
        <f t="shared" si="22"/>
        <v>387374.39999999997</v>
      </c>
      <c r="K267" s="281"/>
      <c r="L267" s="281"/>
    </row>
    <row r="268" spans="1:12" s="39" customFormat="1" ht="16.5" customHeight="1">
      <c r="A268" s="194" t="s">
        <v>1852</v>
      </c>
      <c r="B268" s="510"/>
      <c r="C268" s="510"/>
      <c r="D268" s="510"/>
      <c r="E268" s="510"/>
      <c r="F268" s="510"/>
      <c r="G268" s="510"/>
      <c r="H268" s="510"/>
      <c r="I268" s="186">
        <v>6174</v>
      </c>
      <c r="J268" s="202">
        <f t="shared" si="22"/>
        <v>400075.2</v>
      </c>
      <c r="K268" s="281"/>
      <c r="L268" s="281"/>
    </row>
    <row r="269" spans="1:12" s="39" customFormat="1" ht="16.5" customHeight="1">
      <c r="A269" s="194" t="s">
        <v>1853</v>
      </c>
      <c r="B269" s="617">
        <v>2200</v>
      </c>
      <c r="C269" s="617">
        <v>700</v>
      </c>
      <c r="D269" s="617" t="s">
        <v>844</v>
      </c>
      <c r="E269" s="617" t="s">
        <v>1862</v>
      </c>
      <c r="F269" s="617" t="s">
        <v>1956</v>
      </c>
      <c r="G269" s="617">
        <v>59</v>
      </c>
      <c r="H269" s="617">
        <v>400</v>
      </c>
      <c r="I269" s="186">
        <v>9242</v>
      </c>
      <c r="J269" s="202">
        <f t="shared" si="22"/>
        <v>598881.60000000009</v>
      </c>
      <c r="K269" s="281"/>
      <c r="L269" s="281"/>
    </row>
    <row r="270" spans="1:12" s="39" customFormat="1" ht="16.5" customHeight="1">
      <c r="A270" s="194" t="s">
        <v>506</v>
      </c>
      <c r="B270" s="509"/>
      <c r="C270" s="509"/>
      <c r="D270" s="509"/>
      <c r="E270" s="510"/>
      <c r="F270" s="509"/>
      <c r="G270" s="509"/>
      <c r="H270" s="509"/>
      <c r="I270" s="186">
        <v>9549</v>
      </c>
      <c r="J270" s="202">
        <f t="shared" si="22"/>
        <v>618775.20000000007</v>
      </c>
      <c r="K270" s="281"/>
      <c r="L270" s="281"/>
    </row>
    <row r="271" spans="1:12" s="39" customFormat="1" ht="16.5" customHeight="1">
      <c r="A271" s="194" t="s">
        <v>1856</v>
      </c>
      <c r="B271" s="509"/>
      <c r="C271" s="509"/>
      <c r="D271" s="509"/>
      <c r="E271" s="617" t="s">
        <v>1863</v>
      </c>
      <c r="F271" s="509"/>
      <c r="G271" s="509"/>
      <c r="H271" s="509"/>
      <c r="I271" s="186">
        <v>8772</v>
      </c>
      <c r="J271" s="202">
        <f t="shared" si="22"/>
        <v>568425.6</v>
      </c>
      <c r="K271" s="281"/>
      <c r="L271" s="281"/>
    </row>
    <row r="272" spans="1:12" s="39" customFormat="1" ht="16.5" customHeight="1">
      <c r="A272" s="194" t="s">
        <v>1857</v>
      </c>
      <c r="B272" s="510"/>
      <c r="C272" s="510"/>
      <c r="D272" s="510"/>
      <c r="E272" s="510"/>
      <c r="F272" s="510"/>
      <c r="G272" s="510"/>
      <c r="H272" s="510"/>
      <c r="I272" s="186">
        <v>9062</v>
      </c>
      <c r="J272" s="202">
        <f t="shared" si="22"/>
        <v>587217.6</v>
      </c>
      <c r="K272" s="281"/>
      <c r="L272" s="281"/>
    </row>
    <row r="273" spans="1:24" s="39" customFormat="1" ht="16.5" customHeight="1">
      <c r="A273" s="194" t="s">
        <v>761</v>
      </c>
      <c r="B273" s="617">
        <v>2600</v>
      </c>
      <c r="C273" s="617">
        <v>900</v>
      </c>
      <c r="D273" s="617" t="s">
        <v>1819</v>
      </c>
      <c r="E273" s="617" t="s">
        <v>1866</v>
      </c>
      <c r="F273" s="617" t="s">
        <v>1957</v>
      </c>
      <c r="G273" s="617">
        <v>63</v>
      </c>
      <c r="H273" s="617">
        <v>400</v>
      </c>
      <c r="I273" s="186">
        <v>9267</v>
      </c>
      <c r="J273" s="202">
        <f t="shared" si="22"/>
        <v>600501.60000000009</v>
      </c>
      <c r="K273" s="281"/>
      <c r="L273" s="281"/>
    </row>
    <row r="274" spans="1:24" s="39" customFormat="1" ht="16.5" customHeight="1">
      <c r="A274" s="194" t="s">
        <v>1864</v>
      </c>
      <c r="B274" s="509"/>
      <c r="C274" s="509"/>
      <c r="D274" s="509"/>
      <c r="E274" s="510"/>
      <c r="F274" s="509"/>
      <c r="G274" s="509"/>
      <c r="H274" s="509"/>
      <c r="I274" s="186">
        <v>9267</v>
      </c>
      <c r="J274" s="202">
        <f t="shared" ref="J274:J276" si="23">I274*0.9*72</f>
        <v>600501.60000000009</v>
      </c>
      <c r="K274" s="281"/>
      <c r="L274" s="281"/>
    </row>
    <row r="275" spans="1:24" s="39" customFormat="1" ht="16.5" customHeight="1">
      <c r="A275" s="194" t="s">
        <v>1858</v>
      </c>
      <c r="B275" s="509"/>
      <c r="C275" s="509"/>
      <c r="D275" s="509"/>
      <c r="E275" s="617" t="s">
        <v>1867</v>
      </c>
      <c r="F275" s="509"/>
      <c r="G275" s="509"/>
      <c r="H275" s="509"/>
      <c r="I275" s="186">
        <v>9267</v>
      </c>
      <c r="J275" s="202">
        <f t="shared" si="23"/>
        <v>600501.60000000009</v>
      </c>
      <c r="K275" s="281"/>
      <c r="L275" s="281"/>
    </row>
    <row r="276" spans="1:24" s="39" customFormat="1" ht="16.5" customHeight="1">
      <c r="A276" s="194" t="s">
        <v>1865</v>
      </c>
      <c r="B276" s="510"/>
      <c r="C276" s="510"/>
      <c r="D276" s="510"/>
      <c r="E276" s="510"/>
      <c r="F276" s="510"/>
      <c r="G276" s="510"/>
      <c r="H276" s="510"/>
      <c r="I276" s="186">
        <v>9267</v>
      </c>
      <c r="J276" s="202">
        <f t="shared" si="23"/>
        <v>600501.60000000009</v>
      </c>
      <c r="K276" s="281"/>
      <c r="L276" s="281"/>
    </row>
    <row r="277" spans="1:24" s="199" customFormat="1">
      <c r="A277" s="76"/>
      <c r="B277" s="76"/>
      <c r="C277" s="76"/>
      <c r="D277" s="76"/>
      <c r="E277" s="76"/>
      <c r="F277" s="76"/>
      <c r="G277" s="76"/>
      <c r="H277" s="76"/>
      <c r="I277" s="77"/>
      <c r="J277" s="77"/>
      <c r="K277" s="78"/>
      <c r="L277" s="78"/>
      <c r="M277" s="39"/>
    </row>
    <row r="278" spans="1:24" s="199" customFormat="1" ht="15.75">
      <c r="A278" s="57" t="s">
        <v>1781</v>
      </c>
      <c r="B278" s="163"/>
      <c r="C278" s="163"/>
      <c r="D278" s="163"/>
      <c r="E278" s="163"/>
      <c r="F278" s="163"/>
      <c r="G278" s="163"/>
      <c r="H278" s="163"/>
      <c r="I278" s="164"/>
      <c r="J278" s="165"/>
      <c r="K278" s="166"/>
      <c r="L278" s="167"/>
    </row>
    <row r="279" spans="1:24" s="195" customFormat="1" ht="21" customHeight="1">
      <c r="A279" s="664" t="s">
        <v>77</v>
      </c>
      <c r="B279" s="506" t="s">
        <v>1785</v>
      </c>
      <c r="C279" s="506"/>
      <c r="D279" s="506"/>
      <c r="E279" s="506"/>
      <c r="F279" s="506"/>
      <c r="G279" s="506"/>
      <c r="H279" s="506"/>
      <c r="I279" s="550" t="s">
        <v>893</v>
      </c>
      <c r="J279" s="550" t="s">
        <v>894</v>
      </c>
      <c r="K279" s="545"/>
      <c r="L279" s="593"/>
      <c r="M279" s="199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</row>
    <row r="280" spans="1:24" s="195" customFormat="1" ht="21" customHeight="1">
      <c r="A280" s="665"/>
      <c r="B280" s="506"/>
      <c r="C280" s="506"/>
      <c r="D280" s="506"/>
      <c r="E280" s="506"/>
      <c r="F280" s="506"/>
      <c r="G280" s="506"/>
      <c r="H280" s="506"/>
      <c r="I280" s="551"/>
      <c r="J280" s="551"/>
      <c r="K280" s="545"/>
      <c r="L280" s="439"/>
      <c r="M280" s="199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</row>
    <row r="281" spans="1:24" s="195" customFormat="1" ht="16.5" customHeight="1">
      <c r="A281" s="194" t="s">
        <v>2726</v>
      </c>
      <c r="B281" s="641" t="s">
        <v>1790</v>
      </c>
      <c r="C281" s="555"/>
      <c r="D281" s="555"/>
      <c r="E281" s="555"/>
      <c r="F281" s="555"/>
      <c r="G281" s="555"/>
      <c r="H281" s="556"/>
      <c r="I281" s="234">
        <v>378</v>
      </c>
      <c r="J281" s="202">
        <f t="shared" ref="J281:J284" si="24">I281*0.9*70</f>
        <v>23814</v>
      </c>
      <c r="K281" s="222"/>
      <c r="L281" s="281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</row>
    <row r="282" spans="1:24" s="195" customFormat="1" ht="16.5" customHeight="1">
      <c r="A282" s="194" t="s">
        <v>1774</v>
      </c>
      <c r="B282" s="645" t="s">
        <v>1791</v>
      </c>
      <c r="C282" s="646"/>
      <c r="D282" s="646"/>
      <c r="E282" s="646"/>
      <c r="F282" s="646"/>
      <c r="G282" s="646"/>
      <c r="H282" s="647"/>
      <c r="I282" s="234">
        <v>153</v>
      </c>
      <c r="J282" s="202">
        <f t="shared" si="24"/>
        <v>9639.0000000000018</v>
      </c>
      <c r="K282" s="222"/>
      <c r="L282" s="281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</row>
    <row r="283" spans="1:24" s="195" customFormat="1" ht="16.5" customHeight="1">
      <c r="A283" s="194" t="s">
        <v>1776</v>
      </c>
      <c r="B283" s="645" t="s">
        <v>1797</v>
      </c>
      <c r="C283" s="646"/>
      <c r="D283" s="646"/>
      <c r="E283" s="646"/>
      <c r="F283" s="646"/>
      <c r="G283" s="646"/>
      <c r="H283" s="647"/>
      <c r="I283" s="234">
        <v>343</v>
      </c>
      <c r="J283" s="202">
        <f t="shared" si="24"/>
        <v>21609</v>
      </c>
      <c r="K283" s="222"/>
      <c r="L283" s="281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</row>
    <row r="284" spans="1:24" s="195" customFormat="1" ht="16.5" customHeight="1">
      <c r="A284" s="194" t="s">
        <v>2728</v>
      </c>
      <c r="B284" s="645" t="s">
        <v>2194</v>
      </c>
      <c r="C284" s="646"/>
      <c r="D284" s="646"/>
      <c r="E284" s="646"/>
      <c r="F284" s="646"/>
      <c r="G284" s="646"/>
      <c r="H284" s="647"/>
      <c r="I284" s="234">
        <v>193</v>
      </c>
      <c r="J284" s="202">
        <f t="shared" si="24"/>
        <v>12159.000000000002</v>
      </c>
      <c r="K284" s="222"/>
      <c r="L284" s="281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</row>
    <row r="285" spans="1:24" s="199" customFormat="1">
      <c r="B285" s="76"/>
      <c r="C285" s="76"/>
      <c r="D285" s="76"/>
      <c r="E285" s="76"/>
      <c r="F285" s="76"/>
      <c r="G285" s="76"/>
      <c r="H285" s="76"/>
      <c r="I285" s="77"/>
      <c r="J285" s="77"/>
      <c r="K285" s="78"/>
      <c r="L285" s="78"/>
      <c r="M285" s="39"/>
    </row>
    <row r="286" spans="1:24" s="199" customFormat="1" ht="15.75">
      <c r="A286" s="57" t="s">
        <v>1981</v>
      </c>
      <c r="B286" s="163"/>
      <c r="C286" s="163"/>
      <c r="D286" s="163"/>
      <c r="E286" s="163"/>
      <c r="F286" s="163"/>
      <c r="G286" s="163"/>
      <c r="H286" s="163"/>
      <c r="I286" s="164"/>
      <c r="J286" s="165"/>
      <c r="K286" s="166"/>
      <c r="L286" s="352"/>
    </row>
    <row r="287" spans="1:24" s="199" customFormat="1" ht="15.75">
      <c r="A287" s="204"/>
      <c r="B287" s="428" t="s">
        <v>2092</v>
      </c>
      <c r="C287" s="428"/>
      <c r="D287" s="428"/>
      <c r="E287" s="428"/>
      <c r="F287" s="428"/>
      <c r="G287" s="211"/>
      <c r="H287" s="224" t="s">
        <v>1920</v>
      </c>
      <c r="I287" s="212"/>
      <c r="J287" s="207"/>
      <c r="K287" s="208"/>
      <c r="L287" s="209"/>
      <c r="X287" s="39"/>
    </row>
    <row r="288" spans="1:24" s="199" customFormat="1" ht="15.75">
      <c r="A288" s="210"/>
      <c r="B288" s="429"/>
      <c r="C288" s="429"/>
      <c r="D288" s="429"/>
      <c r="E288" s="429"/>
      <c r="F288" s="429"/>
      <c r="G288" s="211"/>
      <c r="H288" s="224" t="s">
        <v>1921</v>
      </c>
      <c r="I288" s="212"/>
      <c r="J288" s="213"/>
      <c r="K288" s="214"/>
      <c r="L288" s="215"/>
    </row>
    <row r="289" spans="1:24" s="199" customFormat="1" ht="15.75">
      <c r="A289" s="210"/>
      <c r="B289" s="429"/>
      <c r="C289" s="429"/>
      <c r="D289" s="429"/>
      <c r="E289" s="429"/>
      <c r="F289" s="429"/>
      <c r="G289" s="211"/>
      <c r="H289" s="224" t="s">
        <v>2880</v>
      </c>
      <c r="I289" s="212"/>
      <c r="J289" s="213"/>
      <c r="K289" s="214"/>
      <c r="L289" s="215"/>
    </row>
    <row r="290" spans="1:24" s="199" customFormat="1" ht="15.75">
      <c r="A290" s="210"/>
      <c r="B290" s="429"/>
      <c r="C290" s="429"/>
      <c r="D290" s="429"/>
      <c r="E290" s="429"/>
      <c r="F290" s="429"/>
      <c r="G290" s="211"/>
      <c r="H290" s="224" t="s">
        <v>1924</v>
      </c>
      <c r="I290" s="212"/>
      <c r="J290" s="213"/>
      <c r="K290" s="214"/>
      <c r="L290" s="215"/>
    </row>
    <row r="291" spans="1:24" s="199" customFormat="1" ht="15.75">
      <c r="A291" s="210"/>
      <c r="B291" s="429"/>
      <c r="C291" s="429"/>
      <c r="D291" s="429"/>
      <c r="E291" s="429"/>
      <c r="F291" s="429"/>
      <c r="G291" s="211"/>
      <c r="H291" s="224" t="s">
        <v>1922</v>
      </c>
      <c r="I291" s="212"/>
      <c r="J291" s="213"/>
      <c r="K291" s="214"/>
      <c r="L291" s="215"/>
    </row>
    <row r="292" spans="1:24" s="292" customFormat="1" ht="30" customHeight="1">
      <c r="A292" s="290"/>
      <c r="B292" s="644" t="s">
        <v>2150</v>
      </c>
      <c r="C292" s="644"/>
      <c r="D292" s="644"/>
      <c r="E292" s="644"/>
      <c r="F292" s="644"/>
      <c r="G292" s="644"/>
      <c r="H292" s="290"/>
      <c r="I292" s="290"/>
      <c r="J292" s="290"/>
      <c r="K292" s="290"/>
      <c r="L292" s="291"/>
    </row>
    <row r="293" spans="1:24" s="195" customFormat="1" ht="45" customHeight="1">
      <c r="A293" s="67" t="s">
        <v>77</v>
      </c>
      <c r="B293" s="278" t="s">
        <v>835</v>
      </c>
      <c r="C293" s="278" t="s">
        <v>827</v>
      </c>
      <c r="D293" s="278" t="s">
        <v>1741</v>
      </c>
      <c r="E293" s="278" t="s">
        <v>1787</v>
      </c>
      <c r="F293" s="278" t="s">
        <v>1929</v>
      </c>
      <c r="G293" s="278" t="s">
        <v>1710</v>
      </c>
      <c r="H293" s="296" t="s">
        <v>1967</v>
      </c>
      <c r="I293" s="276" t="s">
        <v>893</v>
      </c>
      <c r="J293" s="276" t="s">
        <v>894</v>
      </c>
      <c r="K293" s="75"/>
      <c r="L293" s="75"/>
    </row>
    <row r="294" spans="1:24" s="39" customFormat="1" ht="16.5" customHeight="1">
      <c r="A294" s="194" t="s">
        <v>507</v>
      </c>
      <c r="B294" s="617">
        <v>350</v>
      </c>
      <c r="C294" s="618">
        <v>750</v>
      </c>
      <c r="D294" s="607" t="s">
        <v>844</v>
      </c>
      <c r="E294" s="279" t="s">
        <v>1869</v>
      </c>
      <c r="F294" s="618" t="s">
        <v>1935</v>
      </c>
      <c r="G294" s="618">
        <v>54</v>
      </c>
      <c r="H294" s="618">
        <v>200</v>
      </c>
      <c r="I294" s="186">
        <v>2650</v>
      </c>
      <c r="J294" s="202">
        <f>I294*0.9*72</f>
        <v>171720</v>
      </c>
      <c r="K294" s="281"/>
      <c r="L294" s="281"/>
    </row>
    <row r="295" spans="1:24" s="39" customFormat="1" ht="16.5" customHeight="1">
      <c r="A295" s="194" t="s">
        <v>1868</v>
      </c>
      <c r="B295" s="510"/>
      <c r="C295" s="619"/>
      <c r="D295" s="607"/>
      <c r="E295" s="280" t="s">
        <v>1870</v>
      </c>
      <c r="F295" s="619"/>
      <c r="G295" s="619"/>
      <c r="H295" s="619"/>
      <c r="I295" s="186">
        <v>2717</v>
      </c>
      <c r="J295" s="202">
        <f>I295*0.9*72</f>
        <v>176061.6</v>
      </c>
      <c r="K295" s="281"/>
      <c r="L295" s="281"/>
    </row>
    <row r="296" spans="1:24" s="199" customFormat="1">
      <c r="A296" s="76"/>
      <c r="B296" s="76"/>
      <c r="C296" s="76"/>
      <c r="D296" s="76"/>
      <c r="E296" s="76"/>
      <c r="F296" s="76"/>
      <c r="G296" s="76"/>
      <c r="H296" s="76"/>
      <c r="I296" s="77"/>
      <c r="J296" s="77"/>
      <c r="K296" s="78"/>
      <c r="L296" s="78"/>
      <c r="M296" s="39"/>
    </row>
    <row r="297" spans="1:24" s="199" customFormat="1" ht="15.75">
      <c r="A297" s="57" t="s">
        <v>1781</v>
      </c>
      <c r="B297" s="163"/>
      <c r="C297" s="163"/>
      <c r="D297" s="163"/>
      <c r="E297" s="163"/>
      <c r="F297" s="163"/>
      <c r="G297" s="163"/>
      <c r="H297" s="163"/>
      <c r="I297" s="164"/>
      <c r="J297" s="165"/>
      <c r="K297" s="166"/>
      <c r="L297" s="167"/>
    </row>
    <row r="298" spans="1:24" s="195" customFormat="1" ht="21" customHeight="1">
      <c r="A298" s="507" t="s">
        <v>77</v>
      </c>
      <c r="B298" s="506" t="s">
        <v>1786</v>
      </c>
      <c r="C298" s="506"/>
      <c r="D298" s="506"/>
      <c r="E298" s="506"/>
      <c r="F298" s="506"/>
      <c r="G298" s="506"/>
      <c r="H298" s="506"/>
      <c r="I298" s="550" t="s">
        <v>893</v>
      </c>
      <c r="J298" s="550" t="s">
        <v>894</v>
      </c>
      <c r="K298" s="545"/>
      <c r="L298" s="593"/>
      <c r="M298" s="199"/>
      <c r="O298" s="196"/>
      <c r="P298" s="196"/>
      <c r="Q298" s="196"/>
      <c r="R298" s="196"/>
      <c r="S298" s="196"/>
      <c r="T298" s="196"/>
      <c r="U298" s="196"/>
      <c r="V298" s="196"/>
      <c r="W298" s="196"/>
      <c r="X298" s="196"/>
    </row>
    <row r="299" spans="1:24" s="195" customFormat="1" ht="21" customHeight="1">
      <c r="A299" s="507"/>
      <c r="B299" s="506"/>
      <c r="C299" s="506"/>
      <c r="D299" s="506"/>
      <c r="E299" s="506"/>
      <c r="F299" s="506"/>
      <c r="G299" s="506"/>
      <c r="H299" s="506"/>
      <c r="I299" s="551"/>
      <c r="J299" s="551"/>
      <c r="K299" s="545"/>
      <c r="L299" s="439"/>
      <c r="M299" s="199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</row>
    <row r="300" spans="1:24" s="195" customFormat="1" ht="16.5" customHeight="1">
      <c r="A300" s="194" t="s">
        <v>2726</v>
      </c>
      <c r="B300" s="641" t="s">
        <v>1790</v>
      </c>
      <c r="C300" s="555"/>
      <c r="D300" s="555"/>
      <c r="E300" s="555"/>
      <c r="F300" s="555"/>
      <c r="G300" s="555"/>
      <c r="H300" s="556"/>
      <c r="I300" s="234">
        <v>378</v>
      </c>
      <c r="J300" s="202">
        <f t="shared" ref="J300:J303" si="25">I300*0.9*70</f>
        <v>23814</v>
      </c>
      <c r="K300" s="222"/>
      <c r="L300" s="281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</row>
    <row r="301" spans="1:24" s="195" customFormat="1" ht="16.5" customHeight="1">
      <c r="A301" s="194" t="s">
        <v>1774</v>
      </c>
      <c r="B301" s="645" t="s">
        <v>1791</v>
      </c>
      <c r="C301" s="646"/>
      <c r="D301" s="646"/>
      <c r="E301" s="646"/>
      <c r="F301" s="646"/>
      <c r="G301" s="646"/>
      <c r="H301" s="647"/>
      <c r="I301" s="234">
        <v>153</v>
      </c>
      <c r="J301" s="202">
        <f t="shared" si="25"/>
        <v>9639.0000000000018</v>
      </c>
      <c r="K301" s="222"/>
      <c r="L301" s="281"/>
      <c r="O301" s="196"/>
      <c r="P301" s="196"/>
      <c r="Q301" s="196"/>
      <c r="R301" s="196"/>
      <c r="S301" s="196"/>
      <c r="T301" s="196"/>
      <c r="U301" s="196"/>
      <c r="V301" s="196"/>
      <c r="W301" s="196"/>
      <c r="X301" s="196"/>
    </row>
    <row r="302" spans="1:24" s="195" customFormat="1" ht="16.5" customHeight="1">
      <c r="A302" s="194" t="s">
        <v>1776</v>
      </c>
      <c r="B302" s="645" t="s">
        <v>1797</v>
      </c>
      <c r="C302" s="646"/>
      <c r="D302" s="646"/>
      <c r="E302" s="646"/>
      <c r="F302" s="646"/>
      <c r="G302" s="646"/>
      <c r="H302" s="647"/>
      <c r="I302" s="234">
        <v>343</v>
      </c>
      <c r="J302" s="202">
        <f t="shared" si="25"/>
        <v>21609</v>
      </c>
      <c r="K302" s="222"/>
      <c r="L302" s="281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</row>
    <row r="303" spans="1:24" s="195" customFormat="1" ht="16.5" customHeight="1">
      <c r="A303" s="194" t="s">
        <v>2728</v>
      </c>
      <c r="B303" s="645" t="s">
        <v>2194</v>
      </c>
      <c r="C303" s="646"/>
      <c r="D303" s="646"/>
      <c r="E303" s="646"/>
      <c r="F303" s="646"/>
      <c r="G303" s="646"/>
      <c r="H303" s="647"/>
      <c r="I303" s="234">
        <v>193</v>
      </c>
      <c r="J303" s="202">
        <f t="shared" si="25"/>
        <v>12159.000000000002</v>
      </c>
      <c r="K303" s="222"/>
      <c r="L303" s="281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</row>
    <row r="304" spans="1:24" s="199" customFormat="1">
      <c r="B304" s="76"/>
      <c r="C304" s="76"/>
      <c r="D304" s="76"/>
      <c r="E304" s="76"/>
      <c r="F304" s="76"/>
      <c r="G304" s="76"/>
      <c r="H304" s="76"/>
      <c r="I304" s="77"/>
      <c r="J304" s="77"/>
      <c r="K304" s="78"/>
      <c r="L304" s="78"/>
      <c r="M304" s="39"/>
    </row>
    <row r="305" spans="1:24" s="199" customFormat="1" ht="15.75">
      <c r="A305" s="57" t="s">
        <v>1982</v>
      </c>
      <c r="B305" s="163"/>
      <c r="C305" s="163"/>
      <c r="D305" s="163"/>
      <c r="E305" s="163"/>
      <c r="F305" s="163"/>
      <c r="G305" s="163"/>
      <c r="H305" s="163"/>
      <c r="I305" s="164"/>
      <c r="J305" s="165"/>
      <c r="K305" s="166"/>
      <c r="L305" s="352"/>
    </row>
    <row r="306" spans="1:24" s="199" customFormat="1" ht="15.75">
      <c r="A306" s="204"/>
      <c r="B306" s="428" t="s">
        <v>2093</v>
      </c>
      <c r="C306" s="428"/>
      <c r="D306" s="428"/>
      <c r="E306" s="428"/>
      <c r="F306" s="428"/>
      <c r="G306" s="211"/>
      <c r="H306" s="224" t="s">
        <v>1920</v>
      </c>
      <c r="I306" s="212"/>
      <c r="J306" s="207"/>
      <c r="K306" s="208"/>
      <c r="L306" s="209"/>
      <c r="X306" s="39"/>
    </row>
    <row r="307" spans="1:24" s="199" customFormat="1" ht="15.75">
      <c r="A307" s="210"/>
      <c r="B307" s="429"/>
      <c r="C307" s="429"/>
      <c r="D307" s="429"/>
      <c r="E307" s="429"/>
      <c r="F307" s="429"/>
      <c r="G307" s="211"/>
      <c r="H307" s="224" t="s">
        <v>1921</v>
      </c>
      <c r="I307" s="212"/>
      <c r="J307" s="213"/>
      <c r="K307" s="214"/>
      <c r="L307" s="215"/>
    </row>
    <row r="308" spans="1:24" s="199" customFormat="1" ht="15.75">
      <c r="A308" s="210"/>
      <c r="B308" s="429"/>
      <c r="C308" s="429"/>
      <c r="D308" s="429"/>
      <c r="E308" s="429"/>
      <c r="F308" s="429"/>
      <c r="G308" s="211"/>
      <c r="H308" s="224" t="s">
        <v>2881</v>
      </c>
      <c r="I308" s="212"/>
      <c r="J308" s="213"/>
      <c r="K308" s="214"/>
      <c r="L308" s="215"/>
    </row>
    <row r="309" spans="1:24" s="199" customFormat="1" ht="15.75">
      <c r="A309" s="210"/>
      <c r="B309" s="429"/>
      <c r="C309" s="429"/>
      <c r="D309" s="429"/>
      <c r="E309" s="429"/>
      <c r="F309" s="429"/>
      <c r="G309" s="211"/>
      <c r="H309" s="224" t="s">
        <v>1924</v>
      </c>
      <c r="I309" s="212"/>
      <c r="J309" s="213"/>
      <c r="K309" s="214"/>
      <c r="L309" s="215"/>
    </row>
    <row r="310" spans="1:24" s="199" customFormat="1" ht="15.75">
      <c r="A310" s="210"/>
      <c r="B310" s="429"/>
      <c r="C310" s="429"/>
      <c r="D310" s="429"/>
      <c r="E310" s="429"/>
      <c r="F310" s="429"/>
      <c r="G310" s="211"/>
      <c r="H310" s="224" t="s">
        <v>1922</v>
      </c>
      <c r="I310" s="212"/>
      <c r="J310" s="213"/>
      <c r="K310" s="214"/>
      <c r="L310" s="215"/>
    </row>
    <row r="311" spans="1:24" s="292" customFormat="1" ht="30" customHeight="1">
      <c r="A311" s="290"/>
      <c r="B311" s="644" t="s">
        <v>2150</v>
      </c>
      <c r="C311" s="644"/>
      <c r="D311" s="644"/>
      <c r="E311" s="644"/>
      <c r="F311" s="644"/>
      <c r="G311" s="644"/>
      <c r="H311" s="290"/>
      <c r="I311" s="290"/>
      <c r="J311" s="290"/>
      <c r="K311" s="290"/>
      <c r="L311" s="291"/>
    </row>
    <row r="312" spans="1:24" s="195" customFormat="1" ht="45" customHeight="1">
      <c r="A312" s="67" t="s">
        <v>77</v>
      </c>
      <c r="B312" s="278" t="s">
        <v>835</v>
      </c>
      <c r="C312" s="278" t="s">
        <v>827</v>
      </c>
      <c r="D312" s="278" t="s">
        <v>1741</v>
      </c>
      <c r="E312" s="278" t="s">
        <v>1787</v>
      </c>
      <c r="F312" s="278" t="s">
        <v>1929</v>
      </c>
      <c r="G312" s="278" t="s">
        <v>1710</v>
      </c>
      <c r="H312" s="296" t="s">
        <v>1967</v>
      </c>
      <c r="I312" s="276" t="s">
        <v>893</v>
      </c>
      <c r="J312" s="276" t="s">
        <v>894</v>
      </c>
      <c r="K312" s="75"/>
      <c r="L312" s="75"/>
    </row>
    <row r="313" spans="1:24" s="39" customFormat="1" ht="16.5" customHeight="1">
      <c r="A313" s="194" t="s">
        <v>508</v>
      </c>
      <c r="B313" s="617">
        <v>470</v>
      </c>
      <c r="C313" s="617">
        <v>800</v>
      </c>
      <c r="D313" s="617" t="s">
        <v>844</v>
      </c>
      <c r="E313" s="617" t="s">
        <v>1884</v>
      </c>
      <c r="F313" s="617" t="s">
        <v>1829</v>
      </c>
      <c r="G313" s="617">
        <v>54</v>
      </c>
      <c r="H313" s="617">
        <v>160</v>
      </c>
      <c r="I313" s="186">
        <v>2843</v>
      </c>
      <c r="J313" s="202">
        <f t="shared" ref="J313:J325" si="26">I313*0.9*72</f>
        <v>184226.40000000002</v>
      </c>
      <c r="K313" s="281"/>
      <c r="L313" s="281"/>
    </row>
    <row r="314" spans="1:24" s="39" customFormat="1" ht="16.5" customHeight="1">
      <c r="A314" s="194" t="s">
        <v>1871</v>
      </c>
      <c r="B314" s="509"/>
      <c r="C314" s="509"/>
      <c r="D314" s="509"/>
      <c r="E314" s="510"/>
      <c r="F314" s="509"/>
      <c r="G314" s="509"/>
      <c r="H314" s="509"/>
      <c r="I314" s="186">
        <v>2843</v>
      </c>
      <c r="J314" s="202">
        <f t="shared" si="26"/>
        <v>184226.40000000002</v>
      </c>
      <c r="K314" s="281"/>
      <c r="L314" s="281"/>
    </row>
    <row r="315" spans="1:24" s="39" customFormat="1" ht="16.5" customHeight="1">
      <c r="A315" s="194" t="s">
        <v>1876</v>
      </c>
      <c r="B315" s="509"/>
      <c r="C315" s="509"/>
      <c r="D315" s="509"/>
      <c r="E315" s="617" t="s">
        <v>1885</v>
      </c>
      <c r="F315" s="509"/>
      <c r="G315" s="509"/>
      <c r="H315" s="509"/>
      <c r="I315" s="186">
        <v>2838</v>
      </c>
      <c r="J315" s="202">
        <f t="shared" si="26"/>
        <v>183902.40000000002</v>
      </c>
      <c r="K315" s="281"/>
      <c r="L315" s="281"/>
    </row>
    <row r="316" spans="1:24" s="39" customFormat="1" ht="16.5" customHeight="1">
      <c r="A316" s="194" t="s">
        <v>1877</v>
      </c>
      <c r="B316" s="510"/>
      <c r="C316" s="510"/>
      <c r="D316" s="510"/>
      <c r="E316" s="510"/>
      <c r="F316" s="510"/>
      <c r="G316" s="510"/>
      <c r="H316" s="510"/>
      <c r="I316" s="186">
        <v>2838</v>
      </c>
      <c r="J316" s="202">
        <f t="shared" si="26"/>
        <v>183902.40000000002</v>
      </c>
      <c r="K316" s="281"/>
      <c r="L316" s="281"/>
    </row>
    <row r="317" spans="1:24" s="39" customFormat="1" ht="16.5" customHeight="1">
      <c r="A317" s="194" t="s">
        <v>509</v>
      </c>
      <c r="B317" s="617">
        <v>880</v>
      </c>
      <c r="C317" s="617">
        <v>900</v>
      </c>
      <c r="D317" s="617" t="s">
        <v>844</v>
      </c>
      <c r="E317" s="617" t="s">
        <v>1886</v>
      </c>
      <c r="F317" s="617" t="s">
        <v>1948</v>
      </c>
      <c r="G317" s="617">
        <v>55</v>
      </c>
      <c r="H317" s="617">
        <v>250</v>
      </c>
      <c r="I317" s="186">
        <v>3395</v>
      </c>
      <c r="J317" s="202">
        <f t="shared" si="26"/>
        <v>219996</v>
      </c>
      <c r="K317" s="281"/>
      <c r="L317" s="281"/>
    </row>
    <row r="318" spans="1:24" s="39" customFormat="1" ht="16.5" customHeight="1">
      <c r="A318" s="194" t="s">
        <v>510</v>
      </c>
      <c r="B318" s="509"/>
      <c r="C318" s="509"/>
      <c r="D318" s="509"/>
      <c r="E318" s="510"/>
      <c r="F318" s="509"/>
      <c r="G318" s="509"/>
      <c r="H318" s="509"/>
      <c r="I318" s="186">
        <v>3395</v>
      </c>
      <c r="J318" s="202">
        <f t="shared" si="26"/>
        <v>219996</v>
      </c>
      <c r="K318" s="281"/>
      <c r="L318" s="281"/>
    </row>
    <row r="319" spans="1:24" s="39" customFormat="1" ht="16.5" customHeight="1">
      <c r="A319" s="194" t="s">
        <v>1878</v>
      </c>
      <c r="B319" s="509"/>
      <c r="C319" s="509"/>
      <c r="D319" s="509"/>
      <c r="E319" s="617" t="s">
        <v>1887</v>
      </c>
      <c r="F319" s="509"/>
      <c r="G319" s="509"/>
      <c r="H319" s="509"/>
      <c r="I319" s="186">
        <v>3347</v>
      </c>
      <c r="J319" s="202">
        <f t="shared" si="26"/>
        <v>216885.6</v>
      </c>
      <c r="K319" s="281"/>
      <c r="L319" s="281"/>
    </row>
    <row r="320" spans="1:24" s="39" customFormat="1" ht="16.5" customHeight="1">
      <c r="A320" s="194" t="s">
        <v>1879</v>
      </c>
      <c r="B320" s="510"/>
      <c r="C320" s="510"/>
      <c r="D320" s="510"/>
      <c r="E320" s="510"/>
      <c r="F320" s="510"/>
      <c r="G320" s="510"/>
      <c r="H320" s="510"/>
      <c r="I320" s="186">
        <v>3347</v>
      </c>
      <c r="J320" s="202">
        <f t="shared" si="26"/>
        <v>216885.6</v>
      </c>
      <c r="K320" s="281"/>
      <c r="L320" s="281"/>
    </row>
    <row r="321" spans="1:13" s="39" customFormat="1" ht="16.5" customHeight="1">
      <c r="A321" s="194" t="s">
        <v>1872</v>
      </c>
      <c r="B321" s="617">
        <v>1560</v>
      </c>
      <c r="C321" s="617">
        <v>900</v>
      </c>
      <c r="D321" s="617" t="s">
        <v>992</v>
      </c>
      <c r="E321" s="617" t="s">
        <v>1888</v>
      </c>
      <c r="F321" s="617" t="s">
        <v>1949</v>
      </c>
      <c r="G321" s="617">
        <v>57</v>
      </c>
      <c r="H321" s="617">
        <v>315</v>
      </c>
      <c r="I321" s="186">
        <v>5993</v>
      </c>
      <c r="J321" s="202">
        <f t="shared" si="26"/>
        <v>388346.39999999997</v>
      </c>
      <c r="K321" s="281"/>
      <c r="L321" s="281"/>
    </row>
    <row r="322" spans="1:13" s="39" customFormat="1" ht="16.5" customHeight="1">
      <c r="A322" s="194" t="s">
        <v>1873</v>
      </c>
      <c r="B322" s="509"/>
      <c r="C322" s="509"/>
      <c r="D322" s="510"/>
      <c r="E322" s="510"/>
      <c r="F322" s="509"/>
      <c r="G322" s="509"/>
      <c r="H322" s="509"/>
      <c r="I322" s="186">
        <v>5993</v>
      </c>
      <c r="J322" s="202">
        <f t="shared" si="26"/>
        <v>388346.39999999997</v>
      </c>
      <c r="K322" s="281"/>
      <c r="L322" s="281"/>
    </row>
    <row r="323" spans="1:13" s="39" customFormat="1" ht="16.5" customHeight="1">
      <c r="A323" s="194" t="s">
        <v>1880</v>
      </c>
      <c r="B323" s="509"/>
      <c r="C323" s="509"/>
      <c r="D323" s="617" t="s">
        <v>844</v>
      </c>
      <c r="E323" s="617" t="s">
        <v>1889</v>
      </c>
      <c r="F323" s="509"/>
      <c r="G323" s="509"/>
      <c r="H323" s="509"/>
      <c r="I323" s="186">
        <v>5925</v>
      </c>
      <c r="J323" s="202">
        <f t="shared" si="26"/>
        <v>383940</v>
      </c>
      <c r="K323" s="281"/>
      <c r="L323" s="281"/>
    </row>
    <row r="324" spans="1:13" s="39" customFormat="1" ht="16.5" customHeight="1">
      <c r="A324" s="194" t="s">
        <v>1881</v>
      </c>
      <c r="B324" s="510"/>
      <c r="C324" s="510"/>
      <c r="D324" s="510"/>
      <c r="E324" s="510"/>
      <c r="F324" s="510"/>
      <c r="G324" s="510"/>
      <c r="H324" s="510"/>
      <c r="I324" s="186">
        <v>5925</v>
      </c>
      <c r="J324" s="202">
        <f t="shared" si="26"/>
        <v>383940</v>
      </c>
      <c r="K324" s="281"/>
      <c r="L324" s="281"/>
    </row>
    <row r="325" spans="1:13" s="39" customFormat="1" ht="16.5" customHeight="1">
      <c r="A325" s="194" t="s">
        <v>1874</v>
      </c>
      <c r="B325" s="617">
        <v>2200</v>
      </c>
      <c r="C325" s="617">
        <v>740</v>
      </c>
      <c r="D325" s="617" t="s">
        <v>845</v>
      </c>
      <c r="E325" s="617" t="s">
        <v>1890</v>
      </c>
      <c r="F325" s="617" t="s">
        <v>1950</v>
      </c>
      <c r="G325" s="617">
        <v>60</v>
      </c>
      <c r="H325" s="617">
        <v>315</v>
      </c>
      <c r="I325" s="186">
        <v>6500</v>
      </c>
      <c r="J325" s="202">
        <f t="shared" si="26"/>
        <v>421200</v>
      </c>
      <c r="K325" s="281"/>
      <c r="L325" s="281"/>
    </row>
    <row r="326" spans="1:13" s="39" customFormat="1" ht="16.5" customHeight="1">
      <c r="A326" s="194" t="s">
        <v>1875</v>
      </c>
      <c r="B326" s="509"/>
      <c r="C326" s="509"/>
      <c r="D326" s="509"/>
      <c r="E326" s="510"/>
      <c r="F326" s="509"/>
      <c r="G326" s="509"/>
      <c r="H326" s="509"/>
      <c r="I326" s="186">
        <v>6500</v>
      </c>
      <c r="J326" s="202">
        <f t="shared" ref="J326:J331" si="27">I326*0.9*72</f>
        <v>421200</v>
      </c>
      <c r="K326" s="281"/>
      <c r="L326" s="281"/>
    </row>
    <row r="327" spans="1:13" s="39" customFormat="1" ht="16.5" customHeight="1">
      <c r="A327" s="194" t="s">
        <v>1882</v>
      </c>
      <c r="B327" s="509"/>
      <c r="C327" s="509"/>
      <c r="D327" s="509"/>
      <c r="E327" s="617" t="s">
        <v>1891</v>
      </c>
      <c r="F327" s="509"/>
      <c r="G327" s="509"/>
      <c r="H327" s="509"/>
      <c r="I327" s="186">
        <v>6483</v>
      </c>
      <c r="J327" s="202">
        <f t="shared" si="27"/>
        <v>420098.39999999997</v>
      </c>
      <c r="K327" s="281"/>
      <c r="L327" s="281"/>
    </row>
    <row r="328" spans="1:13" s="39" customFormat="1" ht="16.5" customHeight="1">
      <c r="A328" s="194" t="s">
        <v>1883</v>
      </c>
      <c r="B328" s="510"/>
      <c r="C328" s="510"/>
      <c r="D328" s="510"/>
      <c r="E328" s="510"/>
      <c r="F328" s="510"/>
      <c r="G328" s="510"/>
      <c r="H328" s="510"/>
      <c r="I328" s="186">
        <v>6483</v>
      </c>
      <c r="J328" s="202">
        <f t="shared" si="27"/>
        <v>420098.39999999997</v>
      </c>
      <c r="K328" s="281"/>
      <c r="L328" s="281"/>
    </row>
    <row r="329" spans="1:13" s="39" customFormat="1" ht="16.5" customHeight="1">
      <c r="A329" s="194" t="s">
        <v>2158</v>
      </c>
      <c r="B329" s="617">
        <v>2800</v>
      </c>
      <c r="C329" s="617">
        <v>940</v>
      </c>
      <c r="D329" s="275" t="s">
        <v>845</v>
      </c>
      <c r="E329" s="275" t="s">
        <v>1892</v>
      </c>
      <c r="F329" s="617" t="s">
        <v>1951</v>
      </c>
      <c r="G329" s="617">
        <v>62</v>
      </c>
      <c r="H329" s="617" t="s">
        <v>1670</v>
      </c>
      <c r="I329" s="186">
        <v>11833</v>
      </c>
      <c r="J329" s="202">
        <f t="shared" si="27"/>
        <v>766778.4</v>
      </c>
      <c r="K329" s="281"/>
      <c r="L329" s="281"/>
    </row>
    <row r="330" spans="1:13" s="39" customFormat="1" ht="16.5" customHeight="1">
      <c r="A330" s="194" t="s">
        <v>2159</v>
      </c>
      <c r="B330" s="510"/>
      <c r="C330" s="510"/>
      <c r="D330" s="282" t="s">
        <v>844</v>
      </c>
      <c r="E330" s="275" t="s">
        <v>1893</v>
      </c>
      <c r="F330" s="510"/>
      <c r="G330" s="510"/>
      <c r="H330" s="510"/>
      <c r="I330" s="186">
        <v>11333</v>
      </c>
      <c r="J330" s="202">
        <f t="shared" si="27"/>
        <v>734378.4</v>
      </c>
      <c r="K330" s="281"/>
      <c r="L330" s="281"/>
    </row>
    <row r="331" spans="1:13" s="39" customFormat="1" ht="16.5" customHeight="1">
      <c r="A331" s="194" t="s">
        <v>2160</v>
      </c>
      <c r="B331" s="617">
        <v>4400</v>
      </c>
      <c r="C331" s="617">
        <v>1050</v>
      </c>
      <c r="D331" s="275" t="s">
        <v>845</v>
      </c>
      <c r="E331" s="275" t="s">
        <v>1894</v>
      </c>
      <c r="F331" s="617" t="s">
        <v>1952</v>
      </c>
      <c r="G331" s="617">
        <v>64</v>
      </c>
      <c r="H331" s="617" t="s">
        <v>1671</v>
      </c>
      <c r="I331" s="186">
        <v>14267</v>
      </c>
      <c r="J331" s="202">
        <f t="shared" si="27"/>
        <v>924501.60000000009</v>
      </c>
      <c r="K331" s="281"/>
      <c r="L331" s="281"/>
    </row>
    <row r="332" spans="1:13" s="39" customFormat="1" ht="16.5" customHeight="1">
      <c r="A332" s="194" t="s">
        <v>2161</v>
      </c>
      <c r="B332" s="510"/>
      <c r="C332" s="510"/>
      <c r="D332" s="282" t="s">
        <v>844</v>
      </c>
      <c r="E332" s="275" t="s">
        <v>1895</v>
      </c>
      <c r="F332" s="510"/>
      <c r="G332" s="510"/>
      <c r="H332" s="510"/>
      <c r="I332" s="186">
        <v>13650</v>
      </c>
      <c r="J332" s="202">
        <f>I332*0.9*72</f>
        <v>884520</v>
      </c>
      <c r="K332" s="281"/>
      <c r="L332" s="281"/>
    </row>
    <row r="333" spans="1:13" s="39" customFormat="1" ht="16.5" customHeight="1">
      <c r="A333" s="194" t="s">
        <v>2162</v>
      </c>
      <c r="B333" s="617">
        <v>6400</v>
      </c>
      <c r="C333" s="617">
        <v>1100</v>
      </c>
      <c r="D333" s="617" t="s">
        <v>845</v>
      </c>
      <c r="E333" s="275" t="s">
        <v>1896</v>
      </c>
      <c r="F333" s="617" t="s">
        <v>1953</v>
      </c>
      <c r="G333" s="617">
        <v>74</v>
      </c>
      <c r="H333" s="617" t="s">
        <v>1971</v>
      </c>
      <c r="I333" s="186">
        <v>18633</v>
      </c>
      <c r="J333" s="202">
        <f>I333*0.9*72</f>
        <v>1207418.4000000001</v>
      </c>
      <c r="K333" s="281"/>
      <c r="L333" s="281"/>
    </row>
    <row r="334" spans="1:13" s="39" customFormat="1" ht="16.5" customHeight="1">
      <c r="A334" s="194" t="s">
        <v>2163</v>
      </c>
      <c r="B334" s="510"/>
      <c r="C334" s="510"/>
      <c r="D334" s="510"/>
      <c r="E334" s="275" t="s">
        <v>1897</v>
      </c>
      <c r="F334" s="510"/>
      <c r="G334" s="510"/>
      <c r="H334" s="510"/>
      <c r="I334" s="186">
        <v>18800</v>
      </c>
      <c r="J334" s="202">
        <f>I334*0.9*72</f>
        <v>1218240</v>
      </c>
      <c r="K334" s="281"/>
      <c r="L334" s="281"/>
    </row>
    <row r="335" spans="1:13" s="199" customFormat="1">
      <c r="A335" s="76"/>
      <c r="B335" s="76"/>
      <c r="C335" s="76"/>
      <c r="D335" s="76"/>
      <c r="E335" s="76"/>
      <c r="F335" s="76"/>
      <c r="G335" s="76"/>
      <c r="H335" s="76"/>
      <c r="I335" s="77"/>
      <c r="J335" s="77"/>
      <c r="K335" s="78"/>
      <c r="L335" s="78"/>
      <c r="M335" s="39"/>
    </row>
    <row r="336" spans="1:13" s="199" customFormat="1" ht="15.75">
      <c r="A336" s="57" t="s">
        <v>1781</v>
      </c>
      <c r="B336" s="163"/>
      <c r="C336" s="163"/>
      <c r="D336" s="163"/>
      <c r="E336" s="163"/>
      <c r="F336" s="163"/>
      <c r="G336" s="163"/>
      <c r="H336" s="163"/>
      <c r="I336" s="164"/>
      <c r="J336" s="165"/>
      <c r="K336" s="166"/>
      <c r="L336" s="167"/>
    </row>
    <row r="337" spans="1:24" s="195" customFormat="1" ht="21" customHeight="1">
      <c r="A337" s="664" t="s">
        <v>77</v>
      </c>
      <c r="B337" s="506" t="s">
        <v>1785</v>
      </c>
      <c r="C337" s="506"/>
      <c r="D337" s="506"/>
      <c r="E337" s="506"/>
      <c r="F337" s="506"/>
      <c r="G337" s="506"/>
      <c r="H337" s="506"/>
      <c r="I337" s="550" t="s">
        <v>893</v>
      </c>
      <c r="J337" s="550" t="s">
        <v>894</v>
      </c>
      <c r="K337" s="545"/>
      <c r="L337" s="593"/>
      <c r="M337" s="199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</row>
    <row r="338" spans="1:24" s="195" customFormat="1" ht="21" customHeight="1">
      <c r="A338" s="665"/>
      <c r="B338" s="506"/>
      <c r="C338" s="506"/>
      <c r="D338" s="506"/>
      <c r="E338" s="506"/>
      <c r="F338" s="506"/>
      <c r="G338" s="506"/>
      <c r="H338" s="506"/>
      <c r="I338" s="551"/>
      <c r="J338" s="551"/>
      <c r="K338" s="545"/>
      <c r="L338" s="439"/>
      <c r="M338" s="199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</row>
    <row r="339" spans="1:24" s="195" customFormat="1" ht="16.5" customHeight="1">
      <c r="A339" s="194" t="s">
        <v>2726</v>
      </c>
      <c r="B339" s="641" t="s">
        <v>1790</v>
      </c>
      <c r="C339" s="555"/>
      <c r="D339" s="555"/>
      <c r="E339" s="555"/>
      <c r="F339" s="555"/>
      <c r="G339" s="555"/>
      <c r="H339" s="556"/>
      <c r="I339" s="234">
        <v>378</v>
      </c>
      <c r="J339" s="202">
        <f t="shared" ref="J339:J342" si="28">I339*0.9*70</f>
        <v>23814</v>
      </c>
      <c r="K339" s="222"/>
      <c r="L339" s="281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</row>
    <row r="340" spans="1:24" s="195" customFormat="1" ht="16.5" customHeight="1">
      <c r="A340" s="194" t="s">
        <v>1774</v>
      </c>
      <c r="B340" s="645" t="s">
        <v>1791</v>
      </c>
      <c r="C340" s="646"/>
      <c r="D340" s="646"/>
      <c r="E340" s="646"/>
      <c r="F340" s="646"/>
      <c r="G340" s="646"/>
      <c r="H340" s="647"/>
      <c r="I340" s="234">
        <v>153</v>
      </c>
      <c r="J340" s="202">
        <f t="shared" si="28"/>
        <v>9639.0000000000018</v>
      </c>
      <c r="K340" s="222"/>
      <c r="L340" s="281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</row>
    <row r="341" spans="1:24" s="195" customFormat="1" ht="16.5" customHeight="1">
      <c r="A341" s="194" t="s">
        <v>1776</v>
      </c>
      <c r="B341" s="645" t="s">
        <v>1797</v>
      </c>
      <c r="C341" s="646"/>
      <c r="D341" s="646"/>
      <c r="E341" s="646"/>
      <c r="F341" s="646"/>
      <c r="G341" s="646"/>
      <c r="H341" s="647"/>
      <c r="I341" s="234">
        <v>343</v>
      </c>
      <c r="J341" s="202">
        <f t="shared" si="28"/>
        <v>21609</v>
      </c>
      <c r="K341" s="222"/>
      <c r="L341" s="281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</row>
    <row r="342" spans="1:24" s="195" customFormat="1" ht="16.5" customHeight="1">
      <c r="A342" s="194" t="s">
        <v>2728</v>
      </c>
      <c r="B342" s="645" t="s">
        <v>2194</v>
      </c>
      <c r="C342" s="646"/>
      <c r="D342" s="646"/>
      <c r="E342" s="646"/>
      <c r="F342" s="646"/>
      <c r="G342" s="646"/>
      <c r="H342" s="647"/>
      <c r="I342" s="234">
        <v>193</v>
      </c>
      <c r="J342" s="202">
        <f t="shared" si="28"/>
        <v>12159.000000000002</v>
      </c>
      <c r="K342" s="222"/>
      <c r="L342" s="281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</row>
    <row r="343" spans="1:24" s="199" customFormat="1">
      <c r="B343" s="76"/>
      <c r="C343" s="76"/>
      <c r="D343" s="76"/>
      <c r="E343" s="76"/>
      <c r="F343" s="76"/>
      <c r="G343" s="76"/>
      <c r="H343" s="76"/>
      <c r="I343" s="77"/>
      <c r="J343" s="77"/>
      <c r="K343" s="78"/>
      <c r="L343" s="78"/>
      <c r="M343" s="39"/>
    </row>
    <row r="344" spans="1:24" s="199" customFormat="1" ht="15.75">
      <c r="A344" s="57" t="s">
        <v>1972</v>
      </c>
      <c r="B344" s="163"/>
      <c r="C344" s="163"/>
      <c r="D344" s="163"/>
      <c r="E344" s="163"/>
      <c r="F344" s="163"/>
      <c r="G344" s="163"/>
      <c r="H344" s="163"/>
      <c r="I344" s="164"/>
      <c r="J344" s="165"/>
      <c r="K344" s="166"/>
      <c r="L344" s="352"/>
    </row>
    <row r="345" spans="1:24" s="199" customFormat="1" ht="15.75">
      <c r="A345" s="204"/>
      <c r="B345" s="428" t="s">
        <v>2094</v>
      </c>
      <c r="C345" s="428"/>
      <c r="D345" s="428"/>
      <c r="E345" s="428"/>
      <c r="F345" s="428"/>
      <c r="G345" s="211"/>
      <c r="H345" s="224" t="s">
        <v>1920</v>
      </c>
      <c r="I345" s="212"/>
      <c r="J345" s="207"/>
      <c r="K345" s="208"/>
      <c r="L345" s="209"/>
      <c r="X345" s="39"/>
    </row>
    <row r="346" spans="1:24" s="199" customFormat="1" ht="15.75">
      <c r="A346" s="210"/>
      <c r="B346" s="429"/>
      <c r="C346" s="429"/>
      <c r="D346" s="429"/>
      <c r="E346" s="429"/>
      <c r="F346" s="429"/>
      <c r="G346" s="211"/>
      <c r="H346" s="224" t="s">
        <v>1921</v>
      </c>
      <c r="I346" s="212"/>
      <c r="J346" s="213"/>
      <c r="K346" s="214"/>
      <c r="L346" s="215"/>
    </row>
    <row r="347" spans="1:24" s="199" customFormat="1" ht="15.75">
      <c r="A347" s="210"/>
      <c r="B347" s="429"/>
      <c r="C347" s="429"/>
      <c r="D347" s="429"/>
      <c r="E347" s="429"/>
      <c r="F347" s="429"/>
      <c r="G347" s="211"/>
      <c r="H347" s="224" t="s">
        <v>2881</v>
      </c>
      <c r="I347" s="212"/>
      <c r="J347" s="213"/>
      <c r="K347" s="214"/>
      <c r="L347" s="215"/>
    </row>
    <row r="348" spans="1:24" s="199" customFormat="1" ht="15.75">
      <c r="A348" s="210"/>
      <c r="B348" s="429"/>
      <c r="C348" s="429"/>
      <c r="D348" s="429"/>
      <c r="E348" s="429"/>
      <c r="F348" s="429"/>
      <c r="G348" s="211"/>
      <c r="H348" s="224" t="s">
        <v>1924</v>
      </c>
      <c r="I348" s="212"/>
      <c r="J348" s="213"/>
      <c r="K348" s="214"/>
      <c r="L348" s="215"/>
    </row>
    <row r="349" spans="1:24" s="199" customFormat="1" ht="15.75">
      <c r="A349" s="210"/>
      <c r="B349" s="429"/>
      <c r="C349" s="429"/>
      <c r="D349" s="429"/>
      <c r="E349" s="429"/>
      <c r="F349" s="429"/>
      <c r="G349" s="211"/>
      <c r="H349" s="224" t="s">
        <v>1922</v>
      </c>
      <c r="I349" s="212"/>
      <c r="J349" s="213"/>
      <c r="K349" s="214"/>
      <c r="L349" s="215"/>
    </row>
    <row r="350" spans="1:24" s="292" customFormat="1" ht="30" customHeight="1">
      <c r="A350" s="290"/>
      <c r="B350" s="644" t="s">
        <v>2150</v>
      </c>
      <c r="C350" s="644"/>
      <c r="D350" s="644"/>
      <c r="E350" s="644"/>
      <c r="F350" s="644"/>
      <c r="G350" s="644"/>
      <c r="H350" s="290"/>
      <c r="I350" s="290"/>
      <c r="J350" s="290"/>
      <c r="K350" s="290"/>
      <c r="L350" s="291"/>
    </row>
    <row r="351" spans="1:24" s="195" customFormat="1" ht="45" customHeight="1">
      <c r="A351" s="71" t="s">
        <v>77</v>
      </c>
      <c r="B351" s="278" t="s">
        <v>835</v>
      </c>
      <c r="C351" s="278" t="s">
        <v>827</v>
      </c>
      <c r="D351" s="278" t="s">
        <v>1741</v>
      </c>
      <c r="E351" s="278" t="s">
        <v>1787</v>
      </c>
      <c r="F351" s="278" t="s">
        <v>1929</v>
      </c>
      <c r="G351" s="278" t="s">
        <v>1710</v>
      </c>
      <c r="H351" s="296" t="s">
        <v>1967</v>
      </c>
      <c r="I351" s="276" t="s">
        <v>893</v>
      </c>
      <c r="J351" s="276" t="s">
        <v>894</v>
      </c>
      <c r="K351" s="75"/>
      <c r="L351" s="75"/>
    </row>
    <row r="352" spans="1:24" s="39" customFormat="1" ht="16.5" customHeight="1">
      <c r="A352" s="194" t="s">
        <v>511</v>
      </c>
      <c r="B352" s="498">
        <v>480</v>
      </c>
      <c r="C352" s="498">
        <v>800</v>
      </c>
      <c r="D352" s="498" t="s">
        <v>844</v>
      </c>
      <c r="E352" s="275" t="s">
        <v>1898</v>
      </c>
      <c r="F352" s="498" t="s">
        <v>1829</v>
      </c>
      <c r="G352" s="498">
        <v>55</v>
      </c>
      <c r="H352" s="498">
        <v>200</v>
      </c>
      <c r="I352" s="186">
        <v>2708</v>
      </c>
      <c r="J352" s="202">
        <f t="shared" ref="J352:J364" si="29">I352*0.9*72</f>
        <v>175478.40000000002</v>
      </c>
      <c r="K352" s="281"/>
      <c r="L352" s="281"/>
    </row>
    <row r="353" spans="1:24" s="39" customFormat="1" ht="16.5" customHeight="1">
      <c r="A353" s="194" t="s">
        <v>1903</v>
      </c>
      <c r="B353" s="498"/>
      <c r="C353" s="498"/>
      <c r="D353" s="498"/>
      <c r="E353" s="275" t="s">
        <v>1885</v>
      </c>
      <c r="F353" s="498"/>
      <c r="G353" s="498"/>
      <c r="H353" s="498"/>
      <c r="I353" s="186">
        <v>2684</v>
      </c>
      <c r="J353" s="202">
        <f t="shared" si="29"/>
        <v>173923.19999999998</v>
      </c>
      <c r="K353" s="281"/>
      <c r="L353" s="281"/>
    </row>
    <row r="354" spans="1:24" s="39" customFormat="1" ht="16.5" customHeight="1">
      <c r="A354" s="194" t="s">
        <v>1899</v>
      </c>
      <c r="B354" s="617">
        <v>830</v>
      </c>
      <c r="C354" s="617">
        <v>1000</v>
      </c>
      <c r="D354" s="617" t="s">
        <v>844</v>
      </c>
      <c r="E354" s="275" t="s">
        <v>1886</v>
      </c>
      <c r="F354" s="617" t="s">
        <v>1942</v>
      </c>
      <c r="G354" s="617">
        <v>55</v>
      </c>
      <c r="H354" s="617">
        <v>250</v>
      </c>
      <c r="I354" s="186">
        <v>3257</v>
      </c>
      <c r="J354" s="202">
        <f t="shared" si="29"/>
        <v>211053.6</v>
      </c>
      <c r="K354" s="281"/>
      <c r="L354" s="281"/>
    </row>
    <row r="355" spans="1:24" s="39" customFormat="1" ht="16.5" customHeight="1">
      <c r="A355" s="194" t="s">
        <v>1904</v>
      </c>
      <c r="B355" s="510"/>
      <c r="C355" s="510"/>
      <c r="D355" s="510"/>
      <c r="E355" s="275" t="s">
        <v>1887</v>
      </c>
      <c r="F355" s="510"/>
      <c r="G355" s="510"/>
      <c r="H355" s="510"/>
      <c r="I355" s="186">
        <v>3283</v>
      </c>
      <c r="J355" s="202">
        <f t="shared" si="29"/>
        <v>212738.40000000002</v>
      </c>
      <c r="K355" s="281"/>
      <c r="L355" s="281"/>
    </row>
    <row r="356" spans="1:24" s="39" customFormat="1" ht="16.5" customHeight="1">
      <c r="A356" s="194" t="s">
        <v>1900</v>
      </c>
      <c r="B356" s="617">
        <v>1580</v>
      </c>
      <c r="C356" s="617">
        <v>960</v>
      </c>
      <c r="D356" s="275" t="s">
        <v>992</v>
      </c>
      <c r="E356" s="275" t="s">
        <v>1910</v>
      </c>
      <c r="F356" s="617" t="s">
        <v>1943</v>
      </c>
      <c r="G356" s="617">
        <v>57</v>
      </c>
      <c r="H356" s="617">
        <v>315</v>
      </c>
      <c r="I356" s="186">
        <v>5930</v>
      </c>
      <c r="J356" s="202">
        <f t="shared" si="29"/>
        <v>384264</v>
      </c>
      <c r="K356" s="281"/>
      <c r="L356" s="281"/>
    </row>
    <row r="357" spans="1:24" s="39" customFormat="1" ht="16.5" customHeight="1">
      <c r="A357" s="194" t="s">
        <v>1905</v>
      </c>
      <c r="B357" s="510"/>
      <c r="C357" s="510"/>
      <c r="D357" s="275" t="s">
        <v>844</v>
      </c>
      <c r="E357" s="275" t="s">
        <v>1911</v>
      </c>
      <c r="F357" s="510"/>
      <c r="G357" s="510"/>
      <c r="H357" s="510"/>
      <c r="I357" s="186">
        <v>5901</v>
      </c>
      <c r="J357" s="202">
        <f t="shared" si="29"/>
        <v>382384.80000000005</v>
      </c>
      <c r="K357" s="281"/>
      <c r="L357" s="281"/>
    </row>
    <row r="358" spans="1:24" s="39" customFormat="1" ht="16.5" customHeight="1">
      <c r="A358" s="194" t="s">
        <v>1901</v>
      </c>
      <c r="B358" s="617">
        <v>2200</v>
      </c>
      <c r="C358" s="617">
        <v>720</v>
      </c>
      <c r="D358" s="275" t="s">
        <v>845</v>
      </c>
      <c r="E358" s="275" t="s">
        <v>1912</v>
      </c>
      <c r="F358" s="617" t="s">
        <v>1944</v>
      </c>
      <c r="G358" s="617">
        <v>61</v>
      </c>
      <c r="H358" s="617">
        <v>315</v>
      </c>
      <c r="I358" s="186">
        <v>6363</v>
      </c>
      <c r="J358" s="202">
        <f t="shared" si="29"/>
        <v>412322.39999999997</v>
      </c>
      <c r="K358" s="281"/>
      <c r="L358" s="281"/>
    </row>
    <row r="359" spans="1:24" s="39" customFormat="1" ht="16.5" customHeight="1">
      <c r="A359" s="194" t="s">
        <v>1906</v>
      </c>
      <c r="B359" s="510"/>
      <c r="C359" s="510"/>
      <c r="D359" s="275" t="s">
        <v>844</v>
      </c>
      <c r="E359" s="275" t="s">
        <v>1913</v>
      </c>
      <c r="F359" s="510"/>
      <c r="G359" s="510"/>
      <c r="H359" s="510"/>
      <c r="I359" s="186">
        <v>6705</v>
      </c>
      <c r="J359" s="202">
        <f t="shared" si="29"/>
        <v>434484</v>
      </c>
      <c r="K359" s="281"/>
      <c r="L359" s="281"/>
    </row>
    <row r="360" spans="1:24" s="39" customFormat="1" ht="16.5" customHeight="1">
      <c r="A360" s="194" t="s">
        <v>512</v>
      </c>
      <c r="B360" s="617">
        <v>3000</v>
      </c>
      <c r="C360" s="617">
        <v>820</v>
      </c>
      <c r="D360" s="275" t="s">
        <v>845</v>
      </c>
      <c r="E360" s="275" t="s">
        <v>1914</v>
      </c>
      <c r="F360" s="617" t="s">
        <v>1945</v>
      </c>
      <c r="G360" s="617">
        <v>62</v>
      </c>
      <c r="H360" s="617" t="s">
        <v>1973</v>
      </c>
      <c r="I360" s="186">
        <v>11942</v>
      </c>
      <c r="J360" s="202">
        <f t="shared" si="29"/>
        <v>773841.60000000009</v>
      </c>
      <c r="K360" s="281"/>
      <c r="L360" s="281"/>
    </row>
    <row r="361" spans="1:24" s="39" customFormat="1" ht="16.5" customHeight="1">
      <c r="A361" s="194" t="s">
        <v>1907</v>
      </c>
      <c r="B361" s="510"/>
      <c r="C361" s="510"/>
      <c r="D361" s="275" t="s">
        <v>844</v>
      </c>
      <c r="E361" s="275" t="s">
        <v>1915</v>
      </c>
      <c r="F361" s="510"/>
      <c r="G361" s="510"/>
      <c r="H361" s="510"/>
      <c r="I361" s="186">
        <v>11462</v>
      </c>
      <c r="J361" s="202">
        <f t="shared" si="29"/>
        <v>742737.60000000009</v>
      </c>
      <c r="K361" s="281"/>
      <c r="L361" s="281"/>
    </row>
    <row r="362" spans="1:24" s="39" customFormat="1" ht="16.5" customHeight="1">
      <c r="A362" s="194" t="s">
        <v>513</v>
      </c>
      <c r="B362" s="617">
        <v>4600</v>
      </c>
      <c r="C362" s="617">
        <v>950</v>
      </c>
      <c r="D362" s="275" t="s">
        <v>845</v>
      </c>
      <c r="E362" s="275" t="s">
        <v>1916</v>
      </c>
      <c r="F362" s="617" t="s">
        <v>1946</v>
      </c>
      <c r="G362" s="617">
        <v>66</v>
      </c>
      <c r="H362" s="617" t="s">
        <v>1973</v>
      </c>
      <c r="I362" s="186">
        <v>14350</v>
      </c>
      <c r="J362" s="202">
        <f t="shared" si="29"/>
        <v>929880</v>
      </c>
      <c r="K362" s="281"/>
      <c r="L362" s="281"/>
    </row>
    <row r="363" spans="1:24" s="39" customFormat="1" ht="16.5" customHeight="1">
      <c r="A363" s="194" t="s">
        <v>1908</v>
      </c>
      <c r="B363" s="510"/>
      <c r="C363" s="510"/>
      <c r="D363" s="275" t="s">
        <v>844</v>
      </c>
      <c r="E363" s="275" t="s">
        <v>1917</v>
      </c>
      <c r="F363" s="510"/>
      <c r="G363" s="510"/>
      <c r="H363" s="510"/>
      <c r="I363" s="186">
        <v>13899</v>
      </c>
      <c r="J363" s="202">
        <f t="shared" si="29"/>
        <v>900655.20000000007</v>
      </c>
      <c r="K363" s="281"/>
      <c r="L363" s="281"/>
    </row>
    <row r="364" spans="1:24" s="39" customFormat="1" ht="16.5" customHeight="1">
      <c r="A364" s="194" t="s">
        <v>1902</v>
      </c>
      <c r="B364" s="617">
        <v>7000</v>
      </c>
      <c r="C364" s="617">
        <v>1050</v>
      </c>
      <c r="D364" s="617" t="s">
        <v>845</v>
      </c>
      <c r="E364" s="275" t="s">
        <v>1918</v>
      </c>
      <c r="F364" s="617" t="s">
        <v>1947</v>
      </c>
      <c r="G364" s="617">
        <v>78</v>
      </c>
      <c r="H364" s="617" t="s">
        <v>1974</v>
      </c>
      <c r="I364" s="186">
        <v>18900</v>
      </c>
      <c r="J364" s="202">
        <f t="shared" si="29"/>
        <v>1224720</v>
      </c>
      <c r="K364" s="281"/>
      <c r="L364" s="281"/>
    </row>
    <row r="365" spans="1:24" s="39" customFormat="1" ht="16.5" customHeight="1">
      <c r="A365" s="194" t="s">
        <v>1909</v>
      </c>
      <c r="B365" s="510"/>
      <c r="C365" s="510"/>
      <c r="D365" s="510"/>
      <c r="E365" s="275" t="s">
        <v>1919</v>
      </c>
      <c r="F365" s="510"/>
      <c r="G365" s="510"/>
      <c r="H365" s="510"/>
      <c r="I365" s="186">
        <v>17908</v>
      </c>
      <c r="J365" s="202">
        <f t="shared" ref="J365" si="30">I365*0.9*72</f>
        <v>1160438.4000000001</v>
      </c>
      <c r="K365" s="281"/>
      <c r="L365" s="281"/>
    </row>
    <row r="366" spans="1:24" s="199" customFormat="1">
      <c r="A366" s="76"/>
      <c r="B366" s="76"/>
      <c r="C366" s="76"/>
      <c r="D366" s="76"/>
      <c r="E366" s="76"/>
      <c r="F366" s="76"/>
      <c r="G366" s="76"/>
      <c r="H366" s="76"/>
      <c r="I366" s="77"/>
      <c r="J366" s="77"/>
      <c r="K366" s="78"/>
      <c r="L366" s="78"/>
      <c r="M366" s="39"/>
    </row>
    <row r="367" spans="1:24" s="199" customFormat="1" ht="15.75">
      <c r="A367" s="57" t="s">
        <v>1781</v>
      </c>
      <c r="B367" s="163"/>
      <c r="C367" s="163"/>
      <c r="D367" s="163"/>
      <c r="E367" s="163"/>
      <c r="F367" s="163"/>
      <c r="G367" s="163"/>
      <c r="H367" s="163"/>
      <c r="I367" s="164"/>
      <c r="J367" s="165"/>
      <c r="K367" s="166"/>
      <c r="L367" s="167"/>
    </row>
    <row r="368" spans="1:24" s="195" customFormat="1" ht="21" customHeight="1">
      <c r="A368" s="664" t="s">
        <v>77</v>
      </c>
      <c r="B368" s="506" t="s">
        <v>1785</v>
      </c>
      <c r="C368" s="506"/>
      <c r="D368" s="506"/>
      <c r="E368" s="506"/>
      <c r="F368" s="506"/>
      <c r="G368" s="506"/>
      <c r="H368" s="506"/>
      <c r="I368" s="550" t="s">
        <v>893</v>
      </c>
      <c r="J368" s="550" t="s">
        <v>894</v>
      </c>
      <c r="K368" s="545"/>
      <c r="L368" s="593"/>
      <c r="M368" s="199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</row>
    <row r="369" spans="1:24" s="195" customFormat="1" ht="21" customHeight="1">
      <c r="A369" s="665"/>
      <c r="B369" s="506"/>
      <c r="C369" s="506"/>
      <c r="D369" s="506"/>
      <c r="E369" s="506"/>
      <c r="F369" s="506"/>
      <c r="G369" s="506"/>
      <c r="H369" s="506"/>
      <c r="I369" s="551"/>
      <c r="J369" s="551"/>
      <c r="K369" s="545"/>
      <c r="L369" s="439"/>
      <c r="M369" s="199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</row>
    <row r="370" spans="1:24" s="195" customFormat="1" ht="16.5" customHeight="1">
      <c r="A370" s="194" t="s">
        <v>2726</v>
      </c>
      <c r="B370" s="641" t="s">
        <v>1790</v>
      </c>
      <c r="C370" s="555"/>
      <c r="D370" s="555"/>
      <c r="E370" s="555"/>
      <c r="F370" s="555"/>
      <c r="G370" s="555"/>
      <c r="H370" s="556"/>
      <c r="I370" s="234">
        <v>378</v>
      </c>
      <c r="J370" s="202">
        <f t="shared" ref="J370:J373" si="31">I370*0.9*70</f>
        <v>23814</v>
      </c>
      <c r="K370" s="222"/>
      <c r="L370" s="281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</row>
    <row r="371" spans="1:24" s="195" customFormat="1" ht="16.5" customHeight="1">
      <c r="A371" s="194" t="s">
        <v>1774</v>
      </c>
      <c r="B371" s="645" t="s">
        <v>1791</v>
      </c>
      <c r="C371" s="646"/>
      <c r="D371" s="646"/>
      <c r="E371" s="646"/>
      <c r="F371" s="646"/>
      <c r="G371" s="646"/>
      <c r="H371" s="647"/>
      <c r="I371" s="234">
        <v>153</v>
      </c>
      <c r="J371" s="202">
        <f t="shared" si="31"/>
        <v>9639.0000000000018</v>
      </c>
      <c r="K371" s="222"/>
      <c r="L371" s="281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</row>
    <row r="372" spans="1:24" s="195" customFormat="1" ht="16.5" customHeight="1">
      <c r="A372" s="194" t="s">
        <v>1776</v>
      </c>
      <c r="B372" s="645" t="s">
        <v>1797</v>
      </c>
      <c r="C372" s="646"/>
      <c r="D372" s="646"/>
      <c r="E372" s="646"/>
      <c r="F372" s="646"/>
      <c r="G372" s="646"/>
      <c r="H372" s="647"/>
      <c r="I372" s="234">
        <v>343</v>
      </c>
      <c r="J372" s="202">
        <f t="shared" si="31"/>
        <v>21609</v>
      </c>
      <c r="K372" s="222"/>
      <c r="L372" s="281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</row>
    <row r="373" spans="1:24" s="195" customFormat="1" ht="16.5" customHeight="1">
      <c r="A373" s="194" t="s">
        <v>2728</v>
      </c>
      <c r="B373" s="645" t="s">
        <v>2194</v>
      </c>
      <c r="C373" s="646"/>
      <c r="D373" s="646"/>
      <c r="E373" s="646"/>
      <c r="F373" s="646"/>
      <c r="G373" s="646"/>
      <c r="H373" s="647"/>
      <c r="I373" s="234">
        <v>193</v>
      </c>
      <c r="J373" s="202">
        <f t="shared" si="31"/>
        <v>12159.000000000002</v>
      </c>
      <c r="K373" s="222"/>
      <c r="L373" s="281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</row>
    <row r="374" spans="1:24" ht="15.75">
      <c r="A374" s="34" t="s">
        <v>361</v>
      </c>
      <c r="B374" s="34"/>
      <c r="C374" s="34"/>
    </row>
  </sheetData>
  <sheetProtection deleteColumns="0" deleteRows="0"/>
  <mergeCells count="476">
    <mergeCell ref="B217:F221"/>
    <mergeCell ref="B214:H214"/>
    <mergeCell ref="B213:H213"/>
    <mergeCell ref="B199:B200"/>
    <mergeCell ref="C199:C200"/>
    <mergeCell ref="B251:H251"/>
    <mergeCell ref="B224:B227"/>
    <mergeCell ref="C224:C227"/>
    <mergeCell ref="D224:D227"/>
    <mergeCell ref="F224:F227"/>
    <mergeCell ref="G224:G227"/>
    <mergeCell ref="H224:H227"/>
    <mergeCell ref="B228:B231"/>
    <mergeCell ref="C228:C231"/>
    <mergeCell ref="F228:F231"/>
    <mergeCell ref="G228:G231"/>
    <mergeCell ref="H228:H231"/>
    <mergeCell ref="C232:C235"/>
    <mergeCell ref="B249:H249"/>
    <mergeCell ref="B250:H250"/>
    <mergeCell ref="D228:D229"/>
    <mergeCell ref="F199:F200"/>
    <mergeCell ref="G199:G200"/>
    <mergeCell ref="H199:H200"/>
    <mergeCell ref="J368:J369"/>
    <mergeCell ref="K368:K369"/>
    <mergeCell ref="L368:L369"/>
    <mergeCell ref="F364:F365"/>
    <mergeCell ref="G364:G365"/>
    <mergeCell ref="H364:H365"/>
    <mergeCell ref="B352:B353"/>
    <mergeCell ref="C352:C353"/>
    <mergeCell ref="D352:D353"/>
    <mergeCell ref="F352:F353"/>
    <mergeCell ref="G352:G353"/>
    <mergeCell ref="H352:H353"/>
    <mergeCell ref="B354:B355"/>
    <mergeCell ref="C354:C355"/>
    <mergeCell ref="D354:D355"/>
    <mergeCell ref="F354:F355"/>
    <mergeCell ref="G354:G355"/>
    <mergeCell ref="H354:H355"/>
    <mergeCell ref="B356:B357"/>
    <mergeCell ref="C356:C357"/>
    <mergeCell ref="G356:G357"/>
    <mergeCell ref="F356:F357"/>
    <mergeCell ref="H356:H357"/>
    <mergeCell ref="F358:F359"/>
    <mergeCell ref="B373:H373"/>
    <mergeCell ref="H63:H65"/>
    <mergeCell ref="H66:H68"/>
    <mergeCell ref="H69:H72"/>
    <mergeCell ref="H73:H75"/>
    <mergeCell ref="H76:H79"/>
    <mergeCell ref="H80:H83"/>
    <mergeCell ref="H116:H119"/>
    <mergeCell ref="D364:D365"/>
    <mergeCell ref="B364:B365"/>
    <mergeCell ref="C364:C365"/>
    <mergeCell ref="G358:G359"/>
    <mergeCell ref="H358:H359"/>
    <mergeCell ref="B358:B359"/>
    <mergeCell ref="C358:C359"/>
    <mergeCell ref="B345:F349"/>
    <mergeCell ref="B342:H342"/>
    <mergeCell ref="B313:B316"/>
    <mergeCell ref="C313:C316"/>
    <mergeCell ref="D313:D316"/>
    <mergeCell ref="E313:E314"/>
    <mergeCell ref="B259:G259"/>
    <mergeCell ref="B222:G222"/>
    <mergeCell ref="B193:G193"/>
    <mergeCell ref="B340:H340"/>
    <mergeCell ref="B341:H341"/>
    <mergeCell ref="G329:G330"/>
    <mergeCell ref="B329:B330"/>
    <mergeCell ref="A337:A338"/>
    <mergeCell ref="B337:H338"/>
    <mergeCell ref="B370:H370"/>
    <mergeCell ref="B371:H371"/>
    <mergeCell ref="B372:H372"/>
    <mergeCell ref="A368:A369"/>
    <mergeCell ref="B368:H369"/>
    <mergeCell ref="G333:G334"/>
    <mergeCell ref="H333:H334"/>
    <mergeCell ref="F333:F334"/>
    <mergeCell ref="B350:G350"/>
    <mergeCell ref="I368:I369"/>
    <mergeCell ref="G360:G361"/>
    <mergeCell ref="F360:F361"/>
    <mergeCell ref="C360:C361"/>
    <mergeCell ref="B360:B361"/>
    <mergeCell ref="B362:B363"/>
    <mergeCell ref="C362:C363"/>
    <mergeCell ref="F362:F363"/>
    <mergeCell ref="G362:G363"/>
    <mergeCell ref="H362:H363"/>
    <mergeCell ref="H360:H361"/>
    <mergeCell ref="B321:B324"/>
    <mergeCell ref="C321:C324"/>
    <mergeCell ref="F321:F324"/>
    <mergeCell ref="G321:G324"/>
    <mergeCell ref="H321:H324"/>
    <mergeCell ref="D321:D322"/>
    <mergeCell ref="D323:D324"/>
    <mergeCell ref="E321:E322"/>
    <mergeCell ref="E323:E324"/>
    <mergeCell ref="D325:D328"/>
    <mergeCell ref="J337:J338"/>
    <mergeCell ref="K337:K338"/>
    <mergeCell ref="L337:L338"/>
    <mergeCell ref="B339:H339"/>
    <mergeCell ref="B325:B328"/>
    <mergeCell ref="C325:C328"/>
    <mergeCell ref="F325:F328"/>
    <mergeCell ref="G325:G328"/>
    <mergeCell ref="H325:H328"/>
    <mergeCell ref="C329:C330"/>
    <mergeCell ref="B331:B332"/>
    <mergeCell ref="C331:C332"/>
    <mergeCell ref="F331:F332"/>
    <mergeCell ref="G331:G332"/>
    <mergeCell ref="H331:H332"/>
    <mergeCell ref="E325:E326"/>
    <mergeCell ref="E327:E328"/>
    <mergeCell ref="H329:H330"/>
    <mergeCell ref="F329:F330"/>
    <mergeCell ref="I337:I338"/>
    <mergeCell ref="B333:B334"/>
    <mergeCell ref="C333:C334"/>
    <mergeCell ref="D333:D334"/>
    <mergeCell ref="A298:A299"/>
    <mergeCell ref="B298:H299"/>
    <mergeCell ref="I298:I299"/>
    <mergeCell ref="J298:J299"/>
    <mergeCell ref="B317:B320"/>
    <mergeCell ref="C317:C320"/>
    <mergeCell ref="F317:F320"/>
    <mergeCell ref="G317:G320"/>
    <mergeCell ref="H317:H320"/>
    <mergeCell ref="B311:G311"/>
    <mergeCell ref="E315:E316"/>
    <mergeCell ref="F313:F316"/>
    <mergeCell ref="G313:G316"/>
    <mergeCell ref="H313:H316"/>
    <mergeCell ref="D317:D320"/>
    <mergeCell ref="E319:E320"/>
    <mergeCell ref="E317:E318"/>
    <mergeCell ref="B281:H281"/>
    <mergeCell ref="B282:H282"/>
    <mergeCell ref="B283:H283"/>
    <mergeCell ref="B284:H284"/>
    <mergeCell ref="B300:H300"/>
    <mergeCell ref="B301:H301"/>
    <mergeCell ref="B302:H302"/>
    <mergeCell ref="B303:H303"/>
    <mergeCell ref="B306:F310"/>
    <mergeCell ref="B292:G292"/>
    <mergeCell ref="H265:H268"/>
    <mergeCell ref="D269:D272"/>
    <mergeCell ref="E271:E272"/>
    <mergeCell ref="E269:E270"/>
    <mergeCell ref="K298:K299"/>
    <mergeCell ref="L298:L299"/>
    <mergeCell ref="B294:B295"/>
    <mergeCell ref="C294:C295"/>
    <mergeCell ref="D294:D295"/>
    <mergeCell ref="F294:F295"/>
    <mergeCell ref="G294:G295"/>
    <mergeCell ref="H294:H295"/>
    <mergeCell ref="B273:B276"/>
    <mergeCell ref="C273:C276"/>
    <mergeCell ref="D273:D276"/>
    <mergeCell ref="F273:F276"/>
    <mergeCell ref="G273:G276"/>
    <mergeCell ref="H273:H276"/>
    <mergeCell ref="E273:E274"/>
    <mergeCell ref="E275:E276"/>
    <mergeCell ref="B287:F291"/>
    <mergeCell ref="J279:J280"/>
    <mergeCell ref="K279:K280"/>
    <mergeCell ref="L279:L280"/>
    <mergeCell ref="A279:A280"/>
    <mergeCell ref="B279:H280"/>
    <mergeCell ref="I279:I280"/>
    <mergeCell ref="B269:B272"/>
    <mergeCell ref="C269:C272"/>
    <mergeCell ref="F269:F272"/>
    <mergeCell ref="G269:G272"/>
    <mergeCell ref="H269:H272"/>
    <mergeCell ref="B254:F258"/>
    <mergeCell ref="E261:E262"/>
    <mergeCell ref="E263:E264"/>
    <mergeCell ref="D261:D264"/>
    <mergeCell ref="C261:C264"/>
    <mergeCell ref="B261:B264"/>
    <mergeCell ref="F261:F264"/>
    <mergeCell ref="G261:G264"/>
    <mergeCell ref="H261:H264"/>
    <mergeCell ref="B265:B268"/>
    <mergeCell ref="C265:C268"/>
    <mergeCell ref="D265:D268"/>
    <mergeCell ref="E265:E266"/>
    <mergeCell ref="E267:E268"/>
    <mergeCell ref="F265:F268"/>
    <mergeCell ref="G265:G268"/>
    <mergeCell ref="A246:A247"/>
    <mergeCell ref="B246:H247"/>
    <mergeCell ref="I246:I247"/>
    <mergeCell ref="J246:J247"/>
    <mergeCell ref="K246:K247"/>
    <mergeCell ref="L246:L247"/>
    <mergeCell ref="B248:H248"/>
    <mergeCell ref="B232:B235"/>
    <mergeCell ref="F232:F235"/>
    <mergeCell ref="G232:G235"/>
    <mergeCell ref="H232:H235"/>
    <mergeCell ref="B236:B239"/>
    <mergeCell ref="C236:C239"/>
    <mergeCell ref="F236:F239"/>
    <mergeCell ref="G236:G239"/>
    <mergeCell ref="H236:H239"/>
    <mergeCell ref="B240:B243"/>
    <mergeCell ref="F240:F243"/>
    <mergeCell ref="G240:G243"/>
    <mergeCell ref="H240:H243"/>
    <mergeCell ref="D240:D242"/>
    <mergeCell ref="C240:C243"/>
    <mergeCell ref="B195:B196"/>
    <mergeCell ref="B197:B198"/>
    <mergeCell ref="C197:C198"/>
    <mergeCell ref="D197:D198"/>
    <mergeCell ref="F197:F198"/>
    <mergeCell ref="G197:G198"/>
    <mergeCell ref="H197:H198"/>
    <mergeCell ref="B188:F192"/>
    <mergeCell ref="A209:A210"/>
    <mergeCell ref="B209:H210"/>
    <mergeCell ref="D201:D202"/>
    <mergeCell ref="H201:H202"/>
    <mergeCell ref="G201:G202"/>
    <mergeCell ref="H195:H196"/>
    <mergeCell ref="G195:G196"/>
    <mergeCell ref="F195:F196"/>
    <mergeCell ref="D195:D196"/>
    <mergeCell ref="D199:D200"/>
    <mergeCell ref="C195:C196"/>
    <mergeCell ref="I209:I210"/>
    <mergeCell ref="J209:J210"/>
    <mergeCell ref="K209:K210"/>
    <mergeCell ref="L209:L210"/>
    <mergeCell ref="B211:H211"/>
    <mergeCell ref="B212:H212"/>
    <mergeCell ref="F201:F202"/>
    <mergeCell ref="B201:B202"/>
    <mergeCell ref="C201:C202"/>
    <mergeCell ref="C203:C204"/>
    <mergeCell ref="B203:B204"/>
    <mergeCell ref="H203:H204"/>
    <mergeCell ref="G203:G204"/>
    <mergeCell ref="F203:F204"/>
    <mergeCell ref="B205:B206"/>
    <mergeCell ref="C205:C206"/>
    <mergeCell ref="F205:F206"/>
    <mergeCell ref="G205:G206"/>
    <mergeCell ref="H205:H206"/>
    <mergeCell ref="E118:E119"/>
    <mergeCell ref="F118:F119"/>
    <mergeCell ref="G118:G119"/>
    <mergeCell ref="C118:C119"/>
    <mergeCell ref="B118:B119"/>
    <mergeCell ref="B139:B140"/>
    <mergeCell ref="C139:C140"/>
    <mergeCell ref="E139:E140"/>
    <mergeCell ref="F139:F140"/>
    <mergeCell ref="G139:G140"/>
    <mergeCell ref="G135:G136"/>
    <mergeCell ref="G137:G138"/>
    <mergeCell ref="H139:H140"/>
    <mergeCell ref="H156:H157"/>
    <mergeCell ref="H158:H159"/>
    <mergeCell ref="H160:H161"/>
    <mergeCell ref="B156:B157"/>
    <mergeCell ref="C156:C157"/>
    <mergeCell ref="B158:B159"/>
    <mergeCell ref="C158:C159"/>
    <mergeCell ref="C160:C161"/>
    <mergeCell ref="B160:B161"/>
    <mergeCell ref="B143:H144"/>
    <mergeCell ref="B15:C16"/>
    <mergeCell ref="L143:L144"/>
    <mergeCell ref="B145:H145"/>
    <mergeCell ref="B146:H146"/>
    <mergeCell ref="B147:H147"/>
    <mergeCell ref="B150:F154"/>
    <mergeCell ref="D156:D161"/>
    <mergeCell ref="A164:A165"/>
    <mergeCell ref="B164:H165"/>
    <mergeCell ref="I164:I165"/>
    <mergeCell ref="J164:J165"/>
    <mergeCell ref="K164:K165"/>
    <mergeCell ref="L164:L165"/>
    <mergeCell ref="F156:F157"/>
    <mergeCell ref="G156:G157"/>
    <mergeCell ref="E156:E157"/>
    <mergeCell ref="E158:E159"/>
    <mergeCell ref="E160:E161"/>
    <mergeCell ref="F158:F159"/>
    <mergeCell ref="G158:G159"/>
    <mergeCell ref="F160:F161"/>
    <mergeCell ref="G160:G161"/>
    <mergeCell ref="A143:A144"/>
    <mergeCell ref="I143:I144"/>
    <mergeCell ref="K2:L2"/>
    <mergeCell ref="K3:L3"/>
    <mergeCell ref="B5:F9"/>
    <mergeCell ref="B110:F114"/>
    <mergeCell ref="A122:A123"/>
    <mergeCell ref="B122:H123"/>
    <mergeCell ref="I122:I123"/>
    <mergeCell ref="J122:J123"/>
    <mergeCell ref="K122:K123"/>
    <mergeCell ref="L122:L123"/>
    <mergeCell ref="D116:D119"/>
    <mergeCell ref="A18:L18"/>
    <mergeCell ref="A13:L13"/>
    <mergeCell ref="A37:L37"/>
    <mergeCell ref="F116:F117"/>
    <mergeCell ref="E116:E117"/>
    <mergeCell ref="C116:C117"/>
    <mergeCell ref="B116:B117"/>
    <mergeCell ref="E21:E23"/>
    <mergeCell ref="E19:E20"/>
    <mergeCell ref="F19:F20"/>
    <mergeCell ref="F21:F23"/>
    <mergeCell ref="G21:H21"/>
    <mergeCell ref="G22:H22"/>
    <mergeCell ref="J143:J144"/>
    <mergeCell ref="K143:K144"/>
    <mergeCell ref="A19:A20"/>
    <mergeCell ref="A38:A39"/>
    <mergeCell ref="E38:F39"/>
    <mergeCell ref="G38:H39"/>
    <mergeCell ref="J19:J20"/>
    <mergeCell ref="I38:I39"/>
    <mergeCell ref="J38:J39"/>
    <mergeCell ref="K38:K39"/>
    <mergeCell ref="E47:F47"/>
    <mergeCell ref="E48:F48"/>
    <mergeCell ref="H135:H136"/>
    <mergeCell ref="H137:H138"/>
    <mergeCell ref="G116:G117"/>
    <mergeCell ref="B124:H124"/>
    <mergeCell ref="B125:H125"/>
    <mergeCell ref="B126:H126"/>
    <mergeCell ref="B129:F133"/>
    <mergeCell ref="D135:D140"/>
    <mergeCell ref="C135:C136"/>
    <mergeCell ref="K19:K20"/>
    <mergeCell ref="E45:F45"/>
    <mergeCell ref="G40:H42"/>
    <mergeCell ref="L19:L20"/>
    <mergeCell ref="B21:C23"/>
    <mergeCell ref="B19:C20"/>
    <mergeCell ref="D19:D20"/>
    <mergeCell ref="G19:H20"/>
    <mergeCell ref="B26:F30"/>
    <mergeCell ref="D32:D35"/>
    <mergeCell ref="B38:C39"/>
    <mergeCell ref="D38:D39"/>
    <mergeCell ref="L38:L39"/>
    <mergeCell ref="I19:I20"/>
    <mergeCell ref="G23:H23"/>
    <mergeCell ref="B166:H166"/>
    <mergeCell ref="B167:H167"/>
    <mergeCell ref="B168:H168"/>
    <mergeCell ref="E14:F14"/>
    <mergeCell ref="G14:H14"/>
    <mergeCell ref="E15:F15"/>
    <mergeCell ref="E16:F16"/>
    <mergeCell ref="G15:H15"/>
    <mergeCell ref="G16:H16"/>
    <mergeCell ref="E40:F40"/>
    <mergeCell ref="B14:C14"/>
    <mergeCell ref="B135:B136"/>
    <mergeCell ref="B137:B138"/>
    <mergeCell ref="C137:C138"/>
    <mergeCell ref="E135:E136"/>
    <mergeCell ref="F135:F136"/>
    <mergeCell ref="E137:E138"/>
    <mergeCell ref="F137:F138"/>
    <mergeCell ref="E41:F41"/>
    <mergeCell ref="E42:F42"/>
    <mergeCell ref="E46:F46"/>
    <mergeCell ref="B40:C48"/>
    <mergeCell ref="E43:F43"/>
    <mergeCell ref="E44:F44"/>
    <mergeCell ref="G43:H45"/>
    <mergeCell ref="G46:H48"/>
    <mergeCell ref="B57:F61"/>
    <mergeCell ref="I51:I52"/>
    <mergeCell ref="J51:J52"/>
    <mergeCell ref="K51:K52"/>
    <mergeCell ref="L51:L52"/>
    <mergeCell ref="B51:H52"/>
    <mergeCell ref="B53:H53"/>
    <mergeCell ref="B54:H54"/>
    <mergeCell ref="A51:A52"/>
    <mergeCell ref="B63:B65"/>
    <mergeCell ref="C63:C65"/>
    <mergeCell ref="F63:F65"/>
    <mergeCell ref="G63:G65"/>
    <mergeCell ref="B66:B68"/>
    <mergeCell ref="C66:C68"/>
    <mergeCell ref="F66:F68"/>
    <mergeCell ref="G66:G68"/>
    <mergeCell ref="B69:B72"/>
    <mergeCell ref="C69:C72"/>
    <mergeCell ref="F69:F72"/>
    <mergeCell ref="G69:G72"/>
    <mergeCell ref="B73:B75"/>
    <mergeCell ref="C73:C75"/>
    <mergeCell ref="F73:F75"/>
    <mergeCell ref="G73:G75"/>
    <mergeCell ref="B76:B79"/>
    <mergeCell ref="B80:B83"/>
    <mergeCell ref="C76:C79"/>
    <mergeCell ref="C80:C83"/>
    <mergeCell ref="F76:F79"/>
    <mergeCell ref="F80:F83"/>
    <mergeCell ref="G76:G79"/>
    <mergeCell ref="G80:G83"/>
    <mergeCell ref="D73:D75"/>
    <mergeCell ref="D76:D79"/>
    <mergeCell ref="D80:D83"/>
    <mergeCell ref="B106:H106"/>
    <mergeCell ref="B107:H107"/>
    <mergeCell ref="A104:A105"/>
    <mergeCell ref="B104:H105"/>
    <mergeCell ref="I104:I105"/>
    <mergeCell ref="J104:J105"/>
    <mergeCell ref="K104:K105"/>
    <mergeCell ref="L104:L105"/>
    <mergeCell ref="L86:L87"/>
    <mergeCell ref="B88:H88"/>
    <mergeCell ref="B89:H89"/>
    <mergeCell ref="B92:F96"/>
    <mergeCell ref="A86:A87"/>
    <mergeCell ref="B86:H87"/>
    <mergeCell ref="I86:I87"/>
    <mergeCell ref="J86:J87"/>
    <mergeCell ref="K86:K87"/>
    <mergeCell ref="B171:F175"/>
    <mergeCell ref="B176:G176"/>
    <mergeCell ref="B178:B179"/>
    <mergeCell ref="C178:C179"/>
    <mergeCell ref="D178:D179"/>
    <mergeCell ref="F178:F179"/>
    <mergeCell ref="G178:G179"/>
    <mergeCell ref="H178:H179"/>
    <mergeCell ref="B180:B181"/>
    <mergeCell ref="C180:C181"/>
    <mergeCell ref="D180:D181"/>
    <mergeCell ref="F180:F181"/>
    <mergeCell ref="G180:G181"/>
    <mergeCell ref="H180:H181"/>
    <mergeCell ref="B182:B183"/>
    <mergeCell ref="C182:C183"/>
    <mergeCell ref="F182:F183"/>
    <mergeCell ref="G182:G183"/>
    <mergeCell ref="H182:H183"/>
    <mergeCell ref="B184:B185"/>
    <mergeCell ref="C184:C185"/>
    <mergeCell ref="F184:F185"/>
    <mergeCell ref="G184:G185"/>
    <mergeCell ref="H184:H185"/>
  </mergeCells>
  <hyperlinks>
    <hyperlink ref="M1" location="СОДЕРЖАНИЕ!A1" display="назад в оглавление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31" orientation="portrait" verticalDpi="1200" r:id="rId1"/>
  <rowBreaks count="2" manualBreakCount="2">
    <brk id="127" max="11" man="1"/>
    <brk id="252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60C0"/>
  </sheetPr>
  <dimension ref="A1:W144"/>
  <sheetViews>
    <sheetView view="pageBreakPreview" zoomScaleNormal="100" zoomScaleSheetLayoutView="100" workbookViewId="0"/>
  </sheetViews>
  <sheetFormatPr defaultRowHeight="15"/>
  <cols>
    <col min="1" max="1" width="24.7109375" style="39" customWidth="1"/>
    <col min="2" max="2" width="12.7109375" style="2" customWidth="1"/>
    <col min="3" max="3" width="12.7109375" style="33" customWidth="1"/>
    <col min="4" max="4" width="12.7109375" style="38" customWidth="1"/>
    <col min="5" max="5" width="14.7109375" style="43" customWidth="1"/>
    <col min="6" max="6" width="16.42578125" style="33" customWidth="1"/>
    <col min="7" max="7" width="18.85546875" style="33" customWidth="1"/>
    <col min="8" max="8" width="17.5703125" style="33" customWidth="1"/>
    <col min="9" max="12" width="11.7109375" style="33" customWidth="1"/>
    <col min="13" max="13" width="9.140625" style="39"/>
    <col min="14" max="14" width="9.140625" style="39" customWidth="1"/>
    <col min="15" max="16384" width="9.140625" style="39"/>
  </cols>
  <sheetData>
    <row r="1" spans="1:23" s="195" customFormat="1" ht="39.950000000000003" customHeight="1">
      <c r="A1" s="132"/>
      <c r="B1" s="132"/>
      <c r="C1" s="132"/>
      <c r="D1" s="272"/>
      <c r="E1" s="273"/>
      <c r="F1" s="273"/>
      <c r="G1" s="274"/>
      <c r="H1" s="274"/>
      <c r="I1" s="273"/>
      <c r="J1" s="273"/>
      <c r="K1" s="273"/>
      <c r="L1" s="273"/>
      <c r="M1" s="229" t="s">
        <v>331</v>
      </c>
      <c r="N1" s="273"/>
      <c r="O1" s="229"/>
    </row>
    <row r="2" spans="1:23" s="195" customFormat="1" ht="39.950000000000003" customHeight="1">
      <c r="A2" s="132"/>
      <c r="B2" s="132"/>
      <c r="C2" s="132"/>
      <c r="D2" s="272"/>
      <c r="E2" s="273"/>
      <c r="F2" s="273"/>
      <c r="G2" s="274"/>
      <c r="H2" s="274"/>
      <c r="I2" s="273"/>
      <c r="J2" s="273"/>
      <c r="K2" s="431" t="s">
        <v>942</v>
      </c>
      <c r="L2" s="431"/>
      <c r="M2" s="273"/>
    </row>
    <row r="3" spans="1:23" s="195" customFormat="1" ht="39.950000000000003" customHeight="1">
      <c r="A3" s="132"/>
      <c r="B3" s="132"/>
      <c r="C3" s="132"/>
      <c r="D3" s="272"/>
      <c r="E3" s="273"/>
      <c r="F3" s="273"/>
      <c r="G3" s="274"/>
      <c r="H3" s="274"/>
      <c r="I3" s="273"/>
      <c r="J3" s="273"/>
      <c r="K3" s="432">
        <v>0</v>
      </c>
      <c r="L3" s="432"/>
      <c r="M3" s="273"/>
    </row>
    <row r="4" spans="1:23" s="199" customFormat="1" ht="15.75">
      <c r="A4" s="57" t="s">
        <v>1993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23" s="199" customFormat="1" ht="15.75">
      <c r="A5" s="204"/>
      <c r="B5" s="428" t="s">
        <v>2167</v>
      </c>
      <c r="C5" s="428"/>
      <c r="D5" s="428"/>
      <c r="E5" s="428"/>
      <c r="F5" s="428"/>
      <c r="G5" s="211"/>
      <c r="H5" s="224" t="s">
        <v>2080</v>
      </c>
      <c r="I5" s="212"/>
      <c r="J5" s="207"/>
      <c r="K5" s="208"/>
      <c r="L5" s="209"/>
      <c r="W5" s="39"/>
    </row>
    <row r="6" spans="1:23" s="199" customFormat="1" ht="15.75">
      <c r="A6" s="210"/>
      <c r="B6" s="429"/>
      <c r="C6" s="429"/>
      <c r="D6" s="429"/>
      <c r="E6" s="429"/>
      <c r="F6" s="429"/>
      <c r="G6" s="211"/>
      <c r="H6" s="224" t="s">
        <v>2166</v>
      </c>
      <c r="I6" s="212"/>
      <c r="J6" s="213"/>
      <c r="K6" s="214"/>
      <c r="L6" s="215"/>
    </row>
    <row r="7" spans="1:23" s="199" customFormat="1" ht="15.75">
      <c r="A7" s="210"/>
      <c r="B7" s="429"/>
      <c r="C7" s="429"/>
      <c r="D7" s="429"/>
      <c r="E7" s="429"/>
      <c r="F7" s="429"/>
      <c r="G7" s="211"/>
      <c r="H7" s="224" t="s">
        <v>993</v>
      </c>
      <c r="I7" s="212"/>
      <c r="J7" s="213"/>
      <c r="K7" s="214"/>
      <c r="L7" s="215"/>
    </row>
    <row r="8" spans="1:23" s="199" customFormat="1" ht="15.75">
      <c r="A8" s="210"/>
      <c r="B8" s="429"/>
      <c r="C8" s="429"/>
      <c r="D8" s="429"/>
      <c r="E8" s="429"/>
      <c r="F8" s="429"/>
      <c r="G8" s="211"/>
      <c r="H8" s="224" t="s">
        <v>1924</v>
      </c>
      <c r="I8" s="212"/>
      <c r="J8" s="213"/>
      <c r="K8" s="214"/>
      <c r="L8" s="215"/>
    </row>
    <row r="9" spans="1:23" s="199" customFormat="1" ht="15.75">
      <c r="A9" s="210"/>
      <c r="B9" s="429"/>
      <c r="C9" s="429"/>
      <c r="D9" s="429"/>
      <c r="E9" s="429"/>
      <c r="F9" s="429"/>
      <c r="G9" s="211"/>
      <c r="H9" s="224" t="s">
        <v>2079</v>
      </c>
      <c r="I9" s="212"/>
      <c r="J9" s="213"/>
      <c r="K9" s="214"/>
      <c r="L9" s="215"/>
    </row>
    <row r="10" spans="1:23" s="195" customFormat="1" ht="40.5" customHeight="1">
      <c r="A10" s="67" t="s">
        <v>77</v>
      </c>
      <c r="B10" s="286" t="s">
        <v>835</v>
      </c>
      <c r="C10" s="286" t="s">
        <v>827</v>
      </c>
      <c r="D10" s="286" t="s">
        <v>1741</v>
      </c>
      <c r="E10" s="286" t="s">
        <v>1787</v>
      </c>
      <c r="F10" s="286" t="s">
        <v>1779</v>
      </c>
      <c r="G10" s="286" t="s">
        <v>1710</v>
      </c>
      <c r="H10" s="296" t="s">
        <v>1967</v>
      </c>
      <c r="I10" s="284" t="s">
        <v>893</v>
      </c>
      <c r="J10" s="284" t="s">
        <v>894</v>
      </c>
      <c r="K10" s="75"/>
      <c r="L10" s="75"/>
    </row>
    <row r="11" spans="1:23" ht="16.5" customHeight="1">
      <c r="A11" s="194" t="s">
        <v>1983</v>
      </c>
      <c r="B11" s="283">
        <v>407</v>
      </c>
      <c r="C11" s="287">
        <v>373</v>
      </c>
      <c r="D11" s="287" t="s">
        <v>844</v>
      </c>
      <c r="E11" s="267" t="s">
        <v>2009</v>
      </c>
      <c r="F11" s="267" t="s">
        <v>2009</v>
      </c>
      <c r="G11" s="287">
        <v>75</v>
      </c>
      <c r="H11" s="285">
        <v>125</v>
      </c>
      <c r="I11" s="202">
        <v>25626.303861054577</v>
      </c>
      <c r="J11" s="202">
        <f>I11*0.9</f>
        <v>23063.673474949119</v>
      </c>
      <c r="K11" s="203"/>
      <c r="L11" s="203"/>
    </row>
    <row r="12" spans="1:23" ht="16.5" customHeight="1">
      <c r="A12" s="241" t="s">
        <v>1984</v>
      </c>
      <c r="B12" s="283">
        <v>711</v>
      </c>
      <c r="C12" s="287">
        <v>431</v>
      </c>
      <c r="D12" s="287" t="s">
        <v>844</v>
      </c>
      <c r="E12" s="267" t="s">
        <v>2010</v>
      </c>
      <c r="F12" s="267" t="s">
        <v>2010</v>
      </c>
      <c r="G12" s="287">
        <v>74</v>
      </c>
      <c r="H12" s="285">
        <v>160</v>
      </c>
      <c r="I12" s="202">
        <v>34571.719664040502</v>
      </c>
      <c r="J12" s="202">
        <f>I12*0.9</f>
        <v>31114.547697636452</v>
      </c>
      <c r="K12" s="203"/>
      <c r="L12" s="203"/>
    </row>
    <row r="13" spans="1:23" s="199" customFormat="1">
      <c r="A13" s="76"/>
      <c r="B13" s="76"/>
      <c r="C13" s="76"/>
      <c r="D13" s="76"/>
      <c r="E13" s="76"/>
      <c r="F13" s="76"/>
      <c r="G13" s="76"/>
      <c r="I13" s="77"/>
      <c r="J13" s="77"/>
      <c r="K13" s="78"/>
      <c r="L13" s="78"/>
      <c r="M13" s="39"/>
    </row>
    <row r="14" spans="1:23" s="199" customFormat="1" ht="15.75">
      <c r="A14" s="660" t="s">
        <v>1991</v>
      </c>
      <c r="B14" s="661"/>
      <c r="C14" s="661"/>
      <c r="D14" s="661"/>
      <c r="E14" s="661"/>
      <c r="F14" s="661"/>
      <c r="G14" s="661"/>
      <c r="H14" s="661"/>
      <c r="I14" s="661"/>
      <c r="J14" s="661"/>
      <c r="K14" s="661"/>
      <c r="L14" s="662"/>
    </row>
    <row r="15" spans="1:23" s="195" customFormat="1" ht="40.5" customHeight="1">
      <c r="A15" s="321" t="s">
        <v>77</v>
      </c>
      <c r="B15" s="528" t="s">
        <v>1711</v>
      </c>
      <c r="C15" s="529"/>
      <c r="D15" s="320" t="s">
        <v>1741</v>
      </c>
      <c r="E15" s="528" t="s">
        <v>828</v>
      </c>
      <c r="F15" s="529"/>
      <c r="G15" s="528" t="s">
        <v>2011</v>
      </c>
      <c r="H15" s="529"/>
      <c r="I15" s="318" t="s">
        <v>893</v>
      </c>
      <c r="J15" s="318" t="s">
        <v>894</v>
      </c>
      <c r="K15" s="323"/>
      <c r="L15" s="327"/>
      <c r="M15" s="199"/>
      <c r="N15" s="196"/>
      <c r="O15" s="196"/>
      <c r="P15" s="196"/>
      <c r="Q15" s="196"/>
      <c r="R15" s="196"/>
      <c r="S15" s="196"/>
      <c r="T15" s="196"/>
      <c r="U15" s="196"/>
      <c r="V15" s="196"/>
      <c r="W15" s="196"/>
    </row>
    <row r="16" spans="1:23" s="195" customFormat="1" ht="16.5" customHeight="1">
      <c r="A16" s="241" t="s">
        <v>2164</v>
      </c>
      <c r="B16" s="533" t="s">
        <v>2012</v>
      </c>
      <c r="C16" s="519"/>
      <c r="D16" s="618" t="s">
        <v>844</v>
      </c>
      <c r="E16" s="500">
        <v>1.2</v>
      </c>
      <c r="F16" s="502"/>
      <c r="G16" s="533" t="s">
        <v>2013</v>
      </c>
      <c r="H16" s="519"/>
      <c r="I16" s="202">
        <v>3473.6256000000003</v>
      </c>
      <c r="J16" s="202">
        <f t="shared" ref="J16:J22" si="0">I16*0.9</f>
        <v>3126.2630400000003</v>
      </c>
      <c r="K16" s="203"/>
      <c r="L16" s="203"/>
      <c r="N16" s="196"/>
      <c r="O16" s="196"/>
      <c r="P16" s="196"/>
      <c r="Q16" s="196"/>
      <c r="R16" s="196"/>
      <c r="S16" s="196"/>
      <c r="T16" s="196"/>
      <c r="U16" s="196"/>
      <c r="V16" s="196"/>
      <c r="W16" s="196"/>
    </row>
    <row r="17" spans="1:23" s="195" customFormat="1" ht="16.5" customHeight="1">
      <c r="A17" s="241" t="s">
        <v>1986</v>
      </c>
      <c r="B17" s="520"/>
      <c r="C17" s="522"/>
      <c r="D17" s="619"/>
      <c r="E17" s="654">
        <v>2</v>
      </c>
      <c r="F17" s="655"/>
      <c r="G17" s="520"/>
      <c r="H17" s="522"/>
      <c r="I17" s="202">
        <v>4820.8320000000003</v>
      </c>
      <c r="J17" s="202">
        <f t="shared" ref="J17" si="1">I17*0.9</f>
        <v>4338.7488000000003</v>
      </c>
      <c r="K17" s="203"/>
      <c r="L17" s="203"/>
      <c r="N17" s="196"/>
      <c r="O17" s="196"/>
      <c r="P17" s="196"/>
      <c r="Q17" s="196"/>
      <c r="R17" s="196"/>
      <c r="S17" s="196"/>
      <c r="T17" s="196"/>
      <c r="U17" s="196"/>
      <c r="V17" s="196"/>
      <c r="W17" s="196"/>
    </row>
    <row r="18" spans="1:23" s="195" customFormat="1" ht="16.5" customHeight="1">
      <c r="A18" s="241" t="s">
        <v>1987</v>
      </c>
      <c r="B18" s="520"/>
      <c r="C18" s="522"/>
      <c r="D18" s="287" t="s">
        <v>992</v>
      </c>
      <c r="E18" s="654">
        <v>5</v>
      </c>
      <c r="F18" s="655"/>
      <c r="G18" s="523"/>
      <c r="H18" s="525"/>
      <c r="I18" s="202">
        <v>5144.7744000000002</v>
      </c>
      <c r="J18" s="202">
        <f t="shared" si="0"/>
        <v>4630.2969600000006</v>
      </c>
      <c r="K18" s="203"/>
      <c r="L18" s="203"/>
      <c r="N18" s="196"/>
      <c r="O18" s="196"/>
      <c r="P18" s="196"/>
      <c r="Q18" s="196"/>
      <c r="R18" s="196"/>
      <c r="S18" s="196"/>
      <c r="T18" s="196"/>
      <c r="U18" s="196"/>
      <c r="V18" s="196"/>
      <c r="W18" s="196"/>
    </row>
    <row r="19" spans="1:23" s="195" customFormat="1" ht="16.5" customHeight="1">
      <c r="A19" s="241" t="s">
        <v>2165</v>
      </c>
      <c r="B19" s="520"/>
      <c r="C19" s="522"/>
      <c r="D19" s="297" t="s">
        <v>844</v>
      </c>
      <c r="E19" s="500">
        <v>2.4</v>
      </c>
      <c r="F19" s="502"/>
      <c r="G19" s="533" t="s">
        <v>2014</v>
      </c>
      <c r="H19" s="519"/>
      <c r="I19" s="202">
        <v>4252.8383999999996</v>
      </c>
      <c r="J19" s="202">
        <f t="shared" ref="J19" si="2">I19*0.9</f>
        <v>3827.5545599999996</v>
      </c>
      <c r="K19" s="203"/>
      <c r="L19" s="203"/>
      <c r="N19" s="196"/>
      <c r="O19" s="196"/>
      <c r="P19" s="196"/>
      <c r="Q19" s="196"/>
      <c r="R19" s="196"/>
      <c r="S19" s="196"/>
      <c r="T19" s="196"/>
      <c r="U19" s="196"/>
      <c r="V19" s="196"/>
      <c r="W19" s="196"/>
    </row>
    <row r="20" spans="1:23" s="195" customFormat="1" ht="16.5" customHeight="1">
      <c r="A20" s="241" t="s">
        <v>1988</v>
      </c>
      <c r="B20" s="520"/>
      <c r="C20" s="522"/>
      <c r="D20" s="305" t="s">
        <v>992</v>
      </c>
      <c r="E20" s="654">
        <v>5</v>
      </c>
      <c r="F20" s="655"/>
      <c r="G20" s="520"/>
      <c r="H20" s="522"/>
      <c r="I20" s="202">
        <v>5275.0080000000007</v>
      </c>
      <c r="J20" s="202">
        <f t="shared" si="0"/>
        <v>4747.5072000000009</v>
      </c>
      <c r="K20" s="203"/>
      <c r="L20" s="203"/>
      <c r="N20" s="196"/>
      <c r="O20" s="196"/>
      <c r="P20" s="196"/>
      <c r="Q20" s="196"/>
      <c r="R20" s="196"/>
      <c r="S20" s="196"/>
      <c r="T20" s="196"/>
      <c r="U20" s="196"/>
      <c r="V20" s="196"/>
      <c r="W20" s="196"/>
    </row>
    <row r="21" spans="1:23" s="195" customFormat="1" ht="16.5" customHeight="1">
      <c r="A21" s="241" t="s">
        <v>1989</v>
      </c>
      <c r="B21" s="520"/>
      <c r="C21" s="522"/>
      <c r="D21" s="618" t="s">
        <v>845</v>
      </c>
      <c r="E21" s="654">
        <v>9</v>
      </c>
      <c r="F21" s="655"/>
      <c r="G21" s="520"/>
      <c r="H21" s="522"/>
      <c r="I21" s="202">
        <v>6543.4175999999998</v>
      </c>
      <c r="J21" s="202">
        <f t="shared" si="0"/>
        <v>5889.0758399999995</v>
      </c>
      <c r="K21" s="203"/>
      <c r="L21" s="203"/>
      <c r="N21" s="196"/>
      <c r="O21" s="196"/>
      <c r="P21" s="196"/>
      <c r="Q21" s="196"/>
      <c r="R21" s="196"/>
      <c r="S21" s="196"/>
      <c r="T21" s="196"/>
      <c r="U21" s="196"/>
      <c r="V21" s="196"/>
      <c r="W21" s="196"/>
    </row>
    <row r="22" spans="1:23" s="195" customFormat="1" ht="16.5" customHeight="1">
      <c r="A22" s="241" t="s">
        <v>1990</v>
      </c>
      <c r="B22" s="523"/>
      <c r="C22" s="525"/>
      <c r="D22" s="619"/>
      <c r="E22" s="654">
        <v>12</v>
      </c>
      <c r="F22" s="655"/>
      <c r="G22" s="523"/>
      <c r="H22" s="525"/>
      <c r="I22" s="202">
        <v>7672.8384000000005</v>
      </c>
      <c r="J22" s="202">
        <f t="shared" si="0"/>
        <v>6905.5545600000005</v>
      </c>
      <c r="K22" s="203"/>
      <c r="L22" s="203"/>
      <c r="N22" s="196"/>
      <c r="O22" s="196"/>
      <c r="P22" s="196"/>
      <c r="Q22" s="196"/>
      <c r="R22" s="196"/>
      <c r="S22" s="196"/>
      <c r="T22" s="196"/>
      <c r="U22" s="196"/>
      <c r="V22" s="196"/>
      <c r="W22" s="196"/>
    </row>
    <row r="23" spans="1:23" s="199" customFormat="1">
      <c r="A23" s="76"/>
      <c r="B23" s="76"/>
      <c r="C23" s="76"/>
      <c r="D23" s="76"/>
      <c r="E23" s="76"/>
      <c r="F23" s="76"/>
      <c r="G23" s="76"/>
      <c r="H23" s="76"/>
      <c r="I23" s="77"/>
      <c r="J23" s="77"/>
      <c r="K23" s="78"/>
      <c r="L23" s="78"/>
      <c r="M23" s="39"/>
    </row>
    <row r="24" spans="1:23" s="199" customFormat="1" ht="15.75">
      <c r="A24" s="660" t="s">
        <v>1985</v>
      </c>
      <c r="B24" s="661"/>
      <c r="C24" s="661"/>
      <c r="D24" s="661"/>
      <c r="E24" s="661"/>
      <c r="F24" s="661"/>
      <c r="G24" s="661"/>
      <c r="H24" s="661"/>
      <c r="I24" s="661"/>
      <c r="J24" s="661"/>
      <c r="K24" s="661"/>
      <c r="L24" s="662"/>
    </row>
    <row r="25" spans="1:23" s="195" customFormat="1" ht="40.5" customHeight="1">
      <c r="A25" s="321" t="s">
        <v>77</v>
      </c>
      <c r="B25" s="528" t="s">
        <v>1719</v>
      </c>
      <c r="C25" s="529"/>
      <c r="D25" s="320" t="s">
        <v>1741</v>
      </c>
      <c r="E25" s="320" t="s">
        <v>1720</v>
      </c>
      <c r="F25" s="320" t="s">
        <v>1717</v>
      </c>
      <c r="G25" s="528" t="s">
        <v>2011</v>
      </c>
      <c r="H25" s="529"/>
      <c r="I25" s="318" t="s">
        <v>893</v>
      </c>
      <c r="J25" s="318" t="s">
        <v>894</v>
      </c>
      <c r="K25" s="323"/>
      <c r="L25" s="327"/>
      <c r="M25" s="199"/>
      <c r="N25" s="196"/>
      <c r="O25" s="196"/>
      <c r="P25" s="196"/>
      <c r="Q25" s="196"/>
      <c r="R25" s="196"/>
      <c r="S25" s="196"/>
      <c r="T25" s="196"/>
      <c r="U25" s="196"/>
      <c r="V25" s="196"/>
      <c r="W25" s="196"/>
    </row>
    <row r="26" spans="1:23" s="195" customFormat="1" ht="16.5" customHeight="1">
      <c r="A26" s="194" t="s">
        <v>3055</v>
      </c>
      <c r="B26" s="656" t="s">
        <v>1718</v>
      </c>
      <c r="C26" s="667"/>
      <c r="D26" s="618" t="s">
        <v>844</v>
      </c>
      <c r="E26" s="617" t="s">
        <v>1721</v>
      </c>
      <c r="F26" s="670" t="s">
        <v>1716</v>
      </c>
      <c r="G26" s="666" t="s">
        <v>2015</v>
      </c>
      <c r="H26" s="667"/>
      <c r="I26" s="234">
        <v>391</v>
      </c>
      <c r="J26" s="233">
        <f t="shared" ref="J26:J31" si="3">I26*0.9*70</f>
        <v>24633.000000000004</v>
      </c>
      <c r="K26" s="298"/>
      <c r="L26" s="342"/>
      <c r="N26" s="196"/>
      <c r="O26" s="196"/>
      <c r="P26" s="196"/>
      <c r="Q26" s="196"/>
      <c r="R26" s="196"/>
      <c r="S26" s="196"/>
      <c r="T26" s="196"/>
      <c r="U26" s="196"/>
      <c r="V26" s="196"/>
      <c r="W26" s="196"/>
    </row>
    <row r="27" spans="1:23" s="303" customFormat="1" ht="16.5" customHeight="1">
      <c r="A27" s="194" t="s">
        <v>3052</v>
      </c>
      <c r="B27" s="672"/>
      <c r="C27" s="673"/>
      <c r="D27" s="619"/>
      <c r="E27" s="509"/>
      <c r="F27" s="671"/>
      <c r="G27" s="668"/>
      <c r="H27" s="669"/>
      <c r="I27" s="234">
        <v>266</v>
      </c>
      <c r="J27" s="233">
        <f t="shared" si="3"/>
        <v>16758</v>
      </c>
      <c r="K27" s="298"/>
      <c r="L27" s="342"/>
      <c r="N27" s="304"/>
      <c r="O27" s="304"/>
      <c r="P27" s="304"/>
      <c r="Q27" s="304"/>
      <c r="R27" s="304"/>
      <c r="S27" s="304"/>
      <c r="T27" s="304"/>
      <c r="U27" s="304"/>
      <c r="V27" s="304"/>
      <c r="W27" s="304"/>
    </row>
    <row r="28" spans="1:23" s="195" customFormat="1" ht="16.5" customHeight="1">
      <c r="A28" s="194" t="s">
        <v>3056</v>
      </c>
      <c r="B28" s="672"/>
      <c r="C28" s="673"/>
      <c r="D28" s="618" t="s">
        <v>992</v>
      </c>
      <c r="E28" s="509"/>
      <c r="F28" s="509"/>
      <c r="G28" s="666" t="s">
        <v>2016</v>
      </c>
      <c r="H28" s="519"/>
      <c r="I28" s="234">
        <v>406</v>
      </c>
      <c r="J28" s="233">
        <f t="shared" si="3"/>
        <v>25578.000000000004</v>
      </c>
      <c r="K28" s="298"/>
      <c r="L28" s="342"/>
      <c r="N28" s="196"/>
      <c r="O28" s="196"/>
      <c r="P28" s="196"/>
      <c r="Q28" s="196"/>
      <c r="R28" s="196"/>
      <c r="S28" s="196"/>
      <c r="T28" s="196"/>
      <c r="U28" s="196"/>
      <c r="V28" s="196"/>
      <c r="W28" s="196"/>
    </row>
    <row r="29" spans="1:23" s="303" customFormat="1" ht="16.5" customHeight="1">
      <c r="A29" s="194" t="s">
        <v>3053</v>
      </c>
      <c r="B29" s="672"/>
      <c r="C29" s="673"/>
      <c r="D29" s="619"/>
      <c r="E29" s="509"/>
      <c r="F29" s="509"/>
      <c r="G29" s="523"/>
      <c r="H29" s="525"/>
      <c r="I29" s="234">
        <v>289</v>
      </c>
      <c r="J29" s="233">
        <f t="shared" ref="J29" si="4">I29*0.9*70</f>
        <v>18207</v>
      </c>
      <c r="K29" s="298"/>
      <c r="L29" s="342"/>
      <c r="N29" s="304"/>
      <c r="O29" s="304"/>
      <c r="P29" s="304"/>
      <c r="Q29" s="304"/>
      <c r="R29" s="304"/>
      <c r="S29" s="304"/>
      <c r="T29" s="304"/>
      <c r="U29" s="304"/>
      <c r="V29" s="304"/>
      <c r="W29" s="304"/>
    </row>
    <row r="30" spans="1:23" s="195" customFormat="1" ht="16.5" customHeight="1">
      <c r="A30" s="194" t="s">
        <v>3057</v>
      </c>
      <c r="B30" s="672"/>
      <c r="C30" s="673"/>
      <c r="D30" s="618" t="s">
        <v>845</v>
      </c>
      <c r="E30" s="509"/>
      <c r="F30" s="509"/>
      <c r="G30" s="666" t="s">
        <v>2017</v>
      </c>
      <c r="H30" s="519"/>
      <c r="I30" s="234">
        <v>880</v>
      </c>
      <c r="J30" s="233">
        <f t="shared" si="3"/>
        <v>55440</v>
      </c>
      <c r="K30" s="298"/>
      <c r="L30" s="342"/>
      <c r="N30" s="196"/>
      <c r="O30" s="196"/>
      <c r="P30" s="196"/>
      <c r="Q30" s="196"/>
      <c r="R30" s="196"/>
      <c r="S30" s="196"/>
      <c r="T30" s="196"/>
      <c r="U30" s="196"/>
      <c r="V30" s="196"/>
      <c r="W30" s="196"/>
    </row>
    <row r="31" spans="1:23" s="195" customFormat="1" ht="16.5" customHeight="1">
      <c r="A31" s="194" t="s">
        <v>3054</v>
      </c>
      <c r="B31" s="668"/>
      <c r="C31" s="669"/>
      <c r="D31" s="619"/>
      <c r="E31" s="510"/>
      <c r="F31" s="510"/>
      <c r="G31" s="523"/>
      <c r="H31" s="525"/>
      <c r="I31" s="234">
        <v>781</v>
      </c>
      <c r="J31" s="233">
        <f t="shared" si="3"/>
        <v>49203</v>
      </c>
      <c r="K31" s="298"/>
      <c r="L31" s="342"/>
      <c r="N31" s="196"/>
      <c r="O31" s="196"/>
      <c r="P31" s="196"/>
      <c r="Q31" s="196"/>
      <c r="R31" s="196"/>
      <c r="S31" s="196"/>
      <c r="T31" s="196"/>
      <c r="U31" s="196"/>
      <c r="V31" s="196"/>
      <c r="W31" s="196"/>
    </row>
    <row r="32" spans="1:23" s="195" customFormat="1" ht="16.5" customHeight="1">
      <c r="A32" s="199"/>
      <c r="B32" s="76"/>
      <c r="C32" s="76"/>
      <c r="D32" s="76"/>
      <c r="E32" s="76"/>
      <c r="F32" s="76"/>
      <c r="G32" s="76"/>
      <c r="H32" s="76"/>
      <c r="I32" s="77"/>
      <c r="J32" s="77"/>
      <c r="K32" s="78"/>
      <c r="L32" s="78"/>
      <c r="N32" s="196"/>
      <c r="O32" s="196"/>
      <c r="P32" s="196"/>
      <c r="Q32" s="196"/>
      <c r="R32" s="196"/>
      <c r="S32" s="196"/>
      <c r="T32" s="196"/>
      <c r="U32" s="196"/>
      <c r="V32" s="196"/>
      <c r="W32" s="196"/>
    </row>
    <row r="33" spans="1:23" s="199" customFormat="1" ht="15.75">
      <c r="A33" s="57" t="s">
        <v>1992</v>
      </c>
      <c r="B33" s="163"/>
      <c r="C33" s="163"/>
      <c r="D33" s="163"/>
      <c r="E33" s="163"/>
      <c r="F33" s="163"/>
      <c r="G33" s="163"/>
      <c r="H33" s="163"/>
      <c r="I33" s="164"/>
      <c r="J33" s="165"/>
      <c r="K33" s="166"/>
      <c r="L33" s="167"/>
    </row>
    <row r="34" spans="1:23" s="199" customFormat="1" ht="15.75">
      <c r="A34" s="204"/>
      <c r="B34" s="428" t="s">
        <v>3058</v>
      </c>
      <c r="C34" s="428"/>
      <c r="D34" s="428"/>
      <c r="E34" s="428"/>
      <c r="F34" s="428"/>
      <c r="G34" s="211"/>
      <c r="H34" s="224" t="s">
        <v>2168</v>
      </c>
      <c r="I34" s="212"/>
      <c r="J34" s="207"/>
      <c r="K34" s="208"/>
      <c r="L34" s="209"/>
      <c r="W34" s="39"/>
    </row>
    <row r="35" spans="1:23" s="199" customFormat="1" ht="15.75">
      <c r="A35" s="210"/>
      <c r="B35" s="429"/>
      <c r="C35" s="429"/>
      <c r="D35" s="429"/>
      <c r="E35" s="429"/>
      <c r="F35" s="429"/>
      <c r="G35" s="211"/>
      <c r="H35" s="224" t="s">
        <v>2081</v>
      </c>
      <c r="I35" s="212"/>
      <c r="J35" s="213"/>
      <c r="K35" s="214"/>
      <c r="L35" s="215"/>
    </row>
    <row r="36" spans="1:23" s="199" customFormat="1" ht="15.75">
      <c r="A36" s="210"/>
      <c r="B36" s="429"/>
      <c r="C36" s="429"/>
      <c r="D36" s="429"/>
      <c r="E36" s="429"/>
      <c r="F36" s="429"/>
      <c r="G36" s="211"/>
      <c r="H36" s="224" t="s">
        <v>993</v>
      </c>
      <c r="I36" s="212"/>
      <c r="J36" s="213"/>
      <c r="K36" s="214"/>
      <c r="L36" s="215"/>
    </row>
    <row r="37" spans="1:23" s="199" customFormat="1" ht="15.75">
      <c r="A37" s="210"/>
      <c r="B37" s="429"/>
      <c r="C37" s="429"/>
      <c r="D37" s="429"/>
      <c r="E37" s="429"/>
      <c r="F37" s="429"/>
      <c r="G37" s="211"/>
      <c r="H37" s="224" t="s">
        <v>1924</v>
      </c>
      <c r="I37" s="212"/>
      <c r="J37" s="213"/>
      <c r="K37" s="214"/>
      <c r="L37" s="215"/>
    </row>
    <row r="38" spans="1:23" s="199" customFormat="1" ht="15.75">
      <c r="A38" s="210"/>
      <c r="B38" s="429"/>
      <c r="C38" s="429"/>
      <c r="D38" s="429"/>
      <c r="E38" s="429"/>
      <c r="F38" s="429"/>
      <c r="G38" s="211"/>
      <c r="H38" s="224" t="s">
        <v>2079</v>
      </c>
      <c r="I38" s="212"/>
      <c r="J38" s="213"/>
      <c r="K38" s="214"/>
      <c r="L38" s="215"/>
    </row>
    <row r="39" spans="1:23" s="195" customFormat="1" ht="40.5" customHeight="1">
      <c r="A39" s="67" t="s">
        <v>77</v>
      </c>
      <c r="B39" s="296" t="s">
        <v>835</v>
      </c>
      <c r="C39" s="296" t="s">
        <v>827</v>
      </c>
      <c r="D39" s="296" t="s">
        <v>1741</v>
      </c>
      <c r="E39" s="296" t="s">
        <v>1787</v>
      </c>
      <c r="F39" s="296" t="s">
        <v>1779</v>
      </c>
      <c r="G39" s="296" t="s">
        <v>1710</v>
      </c>
      <c r="H39" s="296" t="s">
        <v>1967</v>
      </c>
      <c r="I39" s="294" t="s">
        <v>893</v>
      </c>
      <c r="J39" s="294" t="s">
        <v>894</v>
      </c>
      <c r="K39" s="75"/>
      <c r="L39" s="75"/>
    </row>
    <row r="40" spans="1:23" ht="16.5" customHeight="1">
      <c r="A40" s="194" t="s">
        <v>2327</v>
      </c>
      <c r="B40" s="617">
        <v>1900</v>
      </c>
      <c r="C40" s="618">
        <v>330</v>
      </c>
      <c r="D40" s="618" t="s">
        <v>845</v>
      </c>
      <c r="E40" s="302" t="s">
        <v>2040</v>
      </c>
      <c r="F40" s="618" t="s">
        <v>2036</v>
      </c>
      <c r="G40" s="618">
        <v>58</v>
      </c>
      <c r="H40" s="492">
        <v>250</v>
      </c>
      <c r="I40" s="202">
        <v>58679.978673496858</v>
      </c>
      <c r="J40" s="202">
        <f t="shared" ref="J40:J50" si="5">I40*0.9</f>
        <v>52811.98080614717</v>
      </c>
      <c r="K40" s="203"/>
      <c r="L40" s="203"/>
    </row>
    <row r="41" spans="1:23" ht="16.5" customHeight="1">
      <c r="A41" s="241" t="s">
        <v>2328</v>
      </c>
      <c r="B41" s="509"/>
      <c r="C41" s="622"/>
      <c r="D41" s="622"/>
      <c r="E41" s="302" t="s">
        <v>2041</v>
      </c>
      <c r="F41" s="622"/>
      <c r="G41" s="622"/>
      <c r="H41" s="493"/>
      <c r="I41" s="202">
        <v>66461.606537147221</v>
      </c>
      <c r="J41" s="202">
        <f t="shared" si="5"/>
        <v>59815.445883432498</v>
      </c>
      <c r="K41" s="203"/>
      <c r="L41" s="203"/>
    </row>
    <row r="42" spans="1:23" ht="16.5" customHeight="1">
      <c r="A42" s="194" t="s">
        <v>2329</v>
      </c>
      <c r="B42" s="510"/>
      <c r="C42" s="619"/>
      <c r="D42" s="622"/>
      <c r="E42" s="302" t="s">
        <v>2042</v>
      </c>
      <c r="F42" s="619"/>
      <c r="G42" s="619"/>
      <c r="H42" s="494"/>
      <c r="I42" s="202">
        <v>66491.444067299235</v>
      </c>
      <c r="J42" s="202">
        <f t="shared" si="5"/>
        <v>59842.299660569312</v>
      </c>
      <c r="K42" s="203"/>
      <c r="L42" s="203"/>
    </row>
    <row r="43" spans="1:23" ht="16.5" customHeight="1">
      <c r="A43" s="241" t="s">
        <v>2330</v>
      </c>
      <c r="B43" s="617">
        <v>3200</v>
      </c>
      <c r="C43" s="618">
        <v>440</v>
      </c>
      <c r="D43" s="622"/>
      <c r="E43" s="302" t="s">
        <v>2048</v>
      </c>
      <c r="F43" s="618" t="s">
        <v>2037</v>
      </c>
      <c r="G43" s="618">
        <v>64</v>
      </c>
      <c r="H43" s="492">
        <v>315</v>
      </c>
      <c r="I43" s="202">
        <v>82960.26883471421</v>
      </c>
      <c r="J43" s="202">
        <f t="shared" si="5"/>
        <v>74664.241951242788</v>
      </c>
      <c r="K43" s="203"/>
      <c r="L43" s="203"/>
    </row>
    <row r="44" spans="1:23" ht="16.5" customHeight="1">
      <c r="A44" s="194" t="s">
        <v>2331</v>
      </c>
      <c r="B44" s="510"/>
      <c r="C44" s="619"/>
      <c r="D44" s="622"/>
      <c r="E44" s="302" t="s">
        <v>2049</v>
      </c>
      <c r="F44" s="619"/>
      <c r="G44" s="619"/>
      <c r="H44" s="494"/>
      <c r="I44" s="202">
        <v>86755.602670052845</v>
      </c>
      <c r="J44" s="202">
        <f t="shared" si="5"/>
        <v>78080.04240304757</v>
      </c>
      <c r="K44" s="203"/>
      <c r="L44" s="203"/>
    </row>
    <row r="45" spans="1:23" ht="16.5" customHeight="1">
      <c r="A45" s="241" t="s">
        <v>2332</v>
      </c>
      <c r="B45" s="617">
        <v>4550</v>
      </c>
      <c r="C45" s="618">
        <v>570</v>
      </c>
      <c r="D45" s="622"/>
      <c r="E45" s="302" t="s">
        <v>2050</v>
      </c>
      <c r="F45" s="618" t="s">
        <v>2038</v>
      </c>
      <c r="G45" s="618">
        <v>64</v>
      </c>
      <c r="H45" s="492" t="s">
        <v>2043</v>
      </c>
      <c r="I45" s="202">
        <v>98579.258816449845</v>
      </c>
      <c r="J45" s="202">
        <f t="shared" si="5"/>
        <v>88721.332934804857</v>
      </c>
      <c r="K45" s="203"/>
      <c r="L45" s="203"/>
    </row>
    <row r="46" spans="1:23" ht="16.5" customHeight="1">
      <c r="A46" s="241" t="s">
        <v>2333</v>
      </c>
      <c r="B46" s="509"/>
      <c r="C46" s="622"/>
      <c r="D46" s="622"/>
      <c r="E46" s="302" t="s">
        <v>2051</v>
      </c>
      <c r="F46" s="622"/>
      <c r="G46" s="622"/>
      <c r="H46" s="493"/>
      <c r="I46" s="202">
        <v>98520.146728412801</v>
      </c>
      <c r="J46" s="202">
        <f t="shared" si="5"/>
        <v>88668.132055571521</v>
      </c>
      <c r="K46" s="203"/>
      <c r="L46" s="203"/>
    </row>
    <row r="47" spans="1:23" ht="16.5" customHeight="1">
      <c r="A47" s="241" t="s">
        <v>2334</v>
      </c>
      <c r="B47" s="510"/>
      <c r="C47" s="619"/>
      <c r="D47" s="622"/>
      <c r="E47" s="302" t="s">
        <v>2052</v>
      </c>
      <c r="F47" s="619"/>
      <c r="G47" s="619"/>
      <c r="H47" s="494"/>
      <c r="I47" s="202">
        <v>107805.59020800002</v>
      </c>
      <c r="J47" s="202">
        <f t="shared" si="5"/>
        <v>97025.031187200017</v>
      </c>
      <c r="K47" s="203"/>
      <c r="L47" s="203"/>
    </row>
    <row r="48" spans="1:23" ht="16.5" customHeight="1">
      <c r="A48" s="241" t="s">
        <v>2335</v>
      </c>
      <c r="B48" s="617">
        <v>6900</v>
      </c>
      <c r="C48" s="618">
        <v>780</v>
      </c>
      <c r="D48" s="622"/>
      <c r="E48" s="302" t="s">
        <v>2047</v>
      </c>
      <c r="F48" s="618" t="s">
        <v>2039</v>
      </c>
      <c r="G48" s="618">
        <v>71</v>
      </c>
      <c r="H48" s="492" t="s">
        <v>2044</v>
      </c>
      <c r="I48" s="202">
        <v>157758.1998102061</v>
      </c>
      <c r="J48" s="202">
        <f t="shared" si="5"/>
        <v>141982.37982918549</v>
      </c>
      <c r="K48" s="203"/>
      <c r="L48" s="203"/>
    </row>
    <row r="49" spans="1:23" ht="16.5" customHeight="1">
      <c r="A49" s="241" t="s">
        <v>2336</v>
      </c>
      <c r="B49" s="509"/>
      <c r="C49" s="622"/>
      <c r="D49" s="622"/>
      <c r="E49" s="302" t="s">
        <v>2046</v>
      </c>
      <c r="F49" s="622"/>
      <c r="G49" s="622"/>
      <c r="H49" s="493"/>
      <c r="I49" s="202">
        <v>165057.83896744769</v>
      </c>
      <c r="J49" s="202">
        <f t="shared" si="5"/>
        <v>148552.05507070292</v>
      </c>
      <c r="K49" s="203"/>
      <c r="L49" s="203"/>
    </row>
    <row r="50" spans="1:23" ht="16.5" customHeight="1">
      <c r="A50" s="241" t="s">
        <v>2337</v>
      </c>
      <c r="B50" s="510"/>
      <c r="C50" s="619"/>
      <c r="D50" s="619"/>
      <c r="E50" s="302" t="s">
        <v>2045</v>
      </c>
      <c r="F50" s="619"/>
      <c r="G50" s="619"/>
      <c r="H50" s="494"/>
      <c r="I50" s="202">
        <v>172198.43845925626</v>
      </c>
      <c r="J50" s="202">
        <f t="shared" si="5"/>
        <v>154978.59461333064</v>
      </c>
      <c r="K50" s="203"/>
      <c r="L50" s="203"/>
    </row>
    <row r="51" spans="1:23" s="199" customFormat="1">
      <c r="A51" s="76"/>
      <c r="B51" s="76"/>
      <c r="C51" s="76"/>
      <c r="D51" s="76"/>
      <c r="E51" s="76"/>
      <c r="F51" s="76"/>
      <c r="G51" s="76"/>
      <c r="H51" s="76"/>
      <c r="I51" s="77"/>
      <c r="J51" s="77"/>
      <c r="K51" s="78"/>
      <c r="L51" s="78"/>
      <c r="M51" s="39"/>
    </row>
    <row r="52" spans="1:23" s="199" customFormat="1" ht="15.75">
      <c r="A52" s="57" t="s">
        <v>1995</v>
      </c>
      <c r="B52" s="163"/>
      <c r="C52" s="163"/>
      <c r="D52" s="163"/>
      <c r="E52" s="163"/>
      <c r="F52" s="163"/>
      <c r="G52" s="163"/>
      <c r="H52" s="163"/>
      <c r="I52" s="164"/>
      <c r="J52" s="165"/>
      <c r="K52" s="166"/>
      <c r="L52" s="167"/>
    </row>
    <row r="53" spans="1:23" s="199" customFormat="1" ht="15.75">
      <c r="A53" s="204"/>
      <c r="B53" s="428" t="s">
        <v>3059</v>
      </c>
      <c r="C53" s="428"/>
      <c r="D53" s="428"/>
      <c r="E53" s="428"/>
      <c r="F53" s="428"/>
      <c r="G53" s="211"/>
      <c r="H53" s="224" t="s">
        <v>2168</v>
      </c>
      <c r="I53" s="212"/>
      <c r="J53" s="207"/>
      <c r="K53" s="208"/>
      <c r="L53" s="209"/>
      <c r="W53" s="39"/>
    </row>
    <row r="54" spans="1:23" s="199" customFormat="1" ht="15.75">
      <c r="A54" s="210"/>
      <c r="B54" s="429"/>
      <c r="C54" s="429"/>
      <c r="D54" s="429"/>
      <c r="E54" s="429"/>
      <c r="F54" s="429"/>
      <c r="G54" s="211"/>
      <c r="H54" s="224" t="s">
        <v>2081</v>
      </c>
      <c r="I54" s="212"/>
      <c r="J54" s="213"/>
      <c r="K54" s="214"/>
      <c r="L54" s="215"/>
    </row>
    <row r="55" spans="1:23" s="199" customFormat="1" ht="15.75">
      <c r="A55" s="210"/>
      <c r="B55" s="429"/>
      <c r="C55" s="429"/>
      <c r="D55" s="429"/>
      <c r="E55" s="429"/>
      <c r="F55" s="429"/>
      <c r="G55" s="211"/>
      <c r="H55" s="224" t="s">
        <v>2170</v>
      </c>
      <c r="I55" s="212"/>
      <c r="J55" s="213"/>
      <c r="K55" s="214"/>
      <c r="L55" s="215"/>
    </row>
    <row r="56" spans="1:23" s="199" customFormat="1" ht="15.75">
      <c r="A56" s="210"/>
      <c r="B56" s="429"/>
      <c r="C56" s="429"/>
      <c r="D56" s="429"/>
      <c r="E56" s="429"/>
      <c r="F56" s="429"/>
      <c r="G56" s="211"/>
      <c r="H56" s="224" t="s">
        <v>1924</v>
      </c>
      <c r="I56" s="212"/>
      <c r="J56" s="213"/>
      <c r="K56" s="214"/>
      <c r="L56" s="215"/>
    </row>
    <row r="57" spans="1:23" s="199" customFormat="1" ht="15.75">
      <c r="A57" s="210"/>
      <c r="B57" s="429"/>
      <c r="C57" s="429"/>
      <c r="D57" s="429"/>
      <c r="E57" s="429"/>
      <c r="F57" s="429"/>
      <c r="G57" s="211"/>
      <c r="H57" s="224" t="s">
        <v>2169</v>
      </c>
      <c r="I57" s="212"/>
      <c r="J57" s="213"/>
      <c r="K57" s="214"/>
      <c r="L57" s="215"/>
    </row>
    <row r="58" spans="1:23" s="195" customFormat="1" ht="40.5" customHeight="1">
      <c r="A58" s="67" t="s">
        <v>77</v>
      </c>
      <c r="B58" s="296" t="s">
        <v>835</v>
      </c>
      <c r="C58" s="296" t="s">
        <v>827</v>
      </c>
      <c r="D58" s="296" t="s">
        <v>1741</v>
      </c>
      <c r="E58" s="296" t="s">
        <v>1787</v>
      </c>
      <c r="F58" s="296" t="s">
        <v>1779</v>
      </c>
      <c r="G58" s="296" t="s">
        <v>1710</v>
      </c>
      <c r="H58" s="296" t="s">
        <v>1967</v>
      </c>
      <c r="I58" s="294" t="s">
        <v>893</v>
      </c>
      <c r="J58" s="294" t="s">
        <v>894</v>
      </c>
      <c r="K58" s="75"/>
      <c r="L58" s="75"/>
    </row>
    <row r="59" spans="1:23" ht="16.5" customHeight="1">
      <c r="A59" s="194" t="s">
        <v>2338</v>
      </c>
      <c r="B59" s="293">
        <v>1540</v>
      </c>
      <c r="C59" s="297">
        <v>340</v>
      </c>
      <c r="D59" s="618" t="s">
        <v>844</v>
      </c>
      <c r="E59" s="267" t="s">
        <v>2053</v>
      </c>
      <c r="F59" s="267" t="s">
        <v>2053</v>
      </c>
      <c r="G59" s="297">
        <v>58</v>
      </c>
      <c r="H59" s="295">
        <v>250</v>
      </c>
      <c r="I59" s="202">
        <v>60262.113709808436</v>
      </c>
      <c r="J59" s="202">
        <f t="shared" ref="J59:J65" si="6">I59*0.9</f>
        <v>54235.902338827596</v>
      </c>
      <c r="K59" s="203"/>
      <c r="L59" s="203"/>
    </row>
    <row r="60" spans="1:23" ht="16.5" customHeight="1">
      <c r="A60" s="194" t="s">
        <v>2339</v>
      </c>
      <c r="B60" s="299">
        <v>2600</v>
      </c>
      <c r="C60" s="302">
        <v>430</v>
      </c>
      <c r="D60" s="622"/>
      <c r="E60" s="306" t="s">
        <v>2054</v>
      </c>
      <c r="F60" s="307" t="s">
        <v>2054</v>
      </c>
      <c r="G60" s="302">
        <v>64</v>
      </c>
      <c r="H60" s="300">
        <v>315</v>
      </c>
      <c r="I60" s="202">
        <v>80485.991646856812</v>
      </c>
      <c r="J60" s="202">
        <f t="shared" si="6"/>
        <v>72437.392482171126</v>
      </c>
      <c r="K60" s="203"/>
      <c r="L60" s="203"/>
    </row>
    <row r="61" spans="1:23" ht="16.5" customHeight="1">
      <c r="A61" s="194" t="s">
        <v>2340</v>
      </c>
      <c r="B61" s="299">
        <v>3770</v>
      </c>
      <c r="C61" s="302">
        <v>590</v>
      </c>
      <c r="D61" s="619"/>
      <c r="E61" s="267" t="s">
        <v>2055</v>
      </c>
      <c r="F61" s="267" t="s">
        <v>2055</v>
      </c>
      <c r="G61" s="302">
        <v>64</v>
      </c>
      <c r="H61" s="300" t="s">
        <v>2043</v>
      </c>
      <c r="I61" s="202">
        <v>98152.807324182562</v>
      </c>
      <c r="J61" s="202">
        <f t="shared" si="6"/>
        <v>88337.526591764312</v>
      </c>
      <c r="K61" s="203"/>
      <c r="L61" s="203"/>
    </row>
    <row r="62" spans="1:23" ht="16.5" customHeight="1">
      <c r="A62" s="241" t="s">
        <v>2341</v>
      </c>
      <c r="B62" s="293">
        <v>1620</v>
      </c>
      <c r="C62" s="297">
        <v>340</v>
      </c>
      <c r="D62" s="618" t="s">
        <v>845</v>
      </c>
      <c r="E62" s="267" t="s">
        <v>2036</v>
      </c>
      <c r="F62" s="267" t="s">
        <v>2036</v>
      </c>
      <c r="G62" s="302">
        <v>58</v>
      </c>
      <c r="H62" s="300">
        <v>250</v>
      </c>
      <c r="I62" s="202">
        <v>60262.113709808436</v>
      </c>
      <c r="J62" s="202">
        <f t="shared" si="6"/>
        <v>54235.902338827596</v>
      </c>
      <c r="K62" s="203"/>
      <c r="L62" s="203"/>
    </row>
    <row r="63" spans="1:23" ht="16.5" customHeight="1">
      <c r="A63" s="241" t="s">
        <v>2342</v>
      </c>
      <c r="B63" s="293">
        <v>2790</v>
      </c>
      <c r="C63" s="297">
        <v>440</v>
      </c>
      <c r="D63" s="622"/>
      <c r="E63" s="267" t="s">
        <v>2037</v>
      </c>
      <c r="F63" s="267" t="s">
        <v>2037</v>
      </c>
      <c r="G63" s="302">
        <v>64</v>
      </c>
      <c r="H63" s="300">
        <v>315</v>
      </c>
      <c r="I63" s="202">
        <v>81122.276977348927</v>
      </c>
      <c r="J63" s="202">
        <f t="shared" si="6"/>
        <v>73010.049279614032</v>
      </c>
      <c r="K63" s="203"/>
      <c r="L63" s="203"/>
    </row>
    <row r="64" spans="1:23" ht="16.5" customHeight="1">
      <c r="A64" s="241" t="s">
        <v>2343</v>
      </c>
      <c r="B64" s="293">
        <v>3740</v>
      </c>
      <c r="C64" s="297">
        <v>560</v>
      </c>
      <c r="D64" s="622"/>
      <c r="E64" s="267" t="s">
        <v>2038</v>
      </c>
      <c r="F64" s="267" t="s">
        <v>2038</v>
      </c>
      <c r="G64" s="302">
        <v>64</v>
      </c>
      <c r="H64" s="300" t="s">
        <v>2043</v>
      </c>
      <c r="I64" s="202">
        <v>94890.38303680456</v>
      </c>
      <c r="J64" s="202">
        <f t="shared" si="6"/>
        <v>85401.344733124104</v>
      </c>
      <c r="K64" s="203"/>
      <c r="L64" s="203"/>
    </row>
    <row r="65" spans="1:23" ht="16.5" customHeight="1">
      <c r="A65" s="241" t="s">
        <v>2344</v>
      </c>
      <c r="B65" s="293">
        <v>5940</v>
      </c>
      <c r="C65" s="297">
        <v>710</v>
      </c>
      <c r="D65" s="619"/>
      <c r="E65" s="267" t="s">
        <v>2056</v>
      </c>
      <c r="F65" s="267" t="s">
        <v>2056</v>
      </c>
      <c r="G65" s="297">
        <v>71</v>
      </c>
      <c r="H65" s="300" t="s">
        <v>2044</v>
      </c>
      <c r="I65" s="202">
        <v>138158.32033392214</v>
      </c>
      <c r="J65" s="202">
        <f t="shared" si="6"/>
        <v>124342.48830052992</v>
      </c>
      <c r="K65" s="203"/>
      <c r="L65" s="203"/>
    </row>
    <row r="66" spans="1:23" ht="16.5" hidden="1" customHeight="1">
      <c r="A66" s="241"/>
      <c r="B66" s="293"/>
      <c r="C66" s="297"/>
      <c r="D66" s="297"/>
      <c r="E66" s="267"/>
      <c r="F66" s="297"/>
      <c r="G66" s="297"/>
      <c r="H66" s="295"/>
      <c r="I66" s="202"/>
      <c r="J66" s="202"/>
      <c r="K66" s="203"/>
      <c r="L66" s="203"/>
    </row>
    <row r="67" spans="1:23" ht="16.5" hidden="1" customHeight="1">
      <c r="A67" s="241"/>
      <c r="B67" s="293"/>
      <c r="C67" s="297"/>
      <c r="D67" s="297"/>
      <c r="E67" s="267"/>
      <c r="F67" s="297"/>
      <c r="G67" s="297"/>
      <c r="H67" s="295"/>
      <c r="I67" s="202"/>
      <c r="J67" s="202"/>
      <c r="K67" s="203"/>
      <c r="L67" s="203"/>
    </row>
    <row r="68" spans="1:23" ht="16.5" hidden="1" customHeight="1">
      <c r="A68" s="241"/>
      <c r="B68" s="293"/>
      <c r="C68" s="297"/>
      <c r="D68" s="297"/>
      <c r="E68" s="267"/>
      <c r="F68" s="297"/>
      <c r="G68" s="297"/>
      <c r="H68" s="295"/>
      <c r="I68" s="202"/>
      <c r="J68" s="202"/>
      <c r="K68" s="203"/>
      <c r="L68" s="203"/>
    </row>
    <row r="69" spans="1:23" ht="16.5" hidden="1" customHeight="1">
      <c r="A69" s="241"/>
      <c r="B69" s="293"/>
      <c r="C69" s="297"/>
      <c r="D69" s="297"/>
      <c r="E69" s="267"/>
      <c r="F69" s="297"/>
      <c r="G69" s="297"/>
      <c r="H69" s="295"/>
      <c r="I69" s="202"/>
      <c r="J69" s="202"/>
      <c r="K69" s="203"/>
      <c r="L69" s="203"/>
    </row>
    <row r="70" spans="1:23" s="199" customFormat="1">
      <c r="A70" s="76"/>
      <c r="B70" s="76"/>
      <c r="C70" s="76"/>
      <c r="D70" s="76"/>
      <c r="E70" s="76"/>
      <c r="F70" s="76"/>
      <c r="G70" s="76"/>
      <c r="H70" s="76"/>
      <c r="I70" s="77"/>
      <c r="J70" s="77"/>
      <c r="K70" s="78"/>
      <c r="L70" s="78"/>
      <c r="M70" s="39"/>
    </row>
    <row r="71" spans="1:23" s="199" customFormat="1" ht="15.75">
      <c r="A71" s="57" t="s">
        <v>1996</v>
      </c>
      <c r="B71" s="163"/>
      <c r="C71" s="163"/>
      <c r="D71" s="163"/>
      <c r="E71" s="163"/>
      <c r="F71" s="163"/>
      <c r="G71" s="163"/>
      <c r="H71" s="163"/>
      <c r="I71" s="164"/>
      <c r="J71" s="165"/>
      <c r="K71" s="166"/>
      <c r="L71" s="167"/>
    </row>
    <row r="72" spans="1:23" s="199" customFormat="1" ht="15.75">
      <c r="A72" s="204"/>
      <c r="B72" s="428" t="s">
        <v>2483</v>
      </c>
      <c r="C72" s="428"/>
      <c r="D72" s="428"/>
      <c r="E72" s="428"/>
      <c r="F72" s="428"/>
      <c r="G72" s="211"/>
      <c r="H72" s="224" t="s">
        <v>2077</v>
      </c>
      <c r="I72" s="212"/>
      <c r="J72" s="207"/>
      <c r="K72" s="208"/>
      <c r="L72" s="209"/>
      <c r="W72" s="39"/>
    </row>
    <row r="73" spans="1:23" s="199" customFormat="1" ht="15.75">
      <c r="A73" s="210"/>
      <c r="B73" s="429"/>
      <c r="C73" s="429"/>
      <c r="D73" s="429"/>
      <c r="E73" s="429"/>
      <c r="F73" s="429"/>
      <c r="G73" s="211"/>
      <c r="H73" s="224" t="s">
        <v>1921</v>
      </c>
      <c r="I73" s="212"/>
      <c r="J73" s="213"/>
      <c r="K73" s="214"/>
      <c r="L73" s="215"/>
    </row>
    <row r="74" spans="1:23" s="199" customFormat="1" ht="15.75">
      <c r="A74" s="210"/>
      <c r="B74" s="429"/>
      <c r="C74" s="429"/>
      <c r="D74" s="429"/>
      <c r="E74" s="429"/>
      <c r="F74" s="429"/>
      <c r="G74" s="211"/>
      <c r="H74" s="224" t="s">
        <v>2078</v>
      </c>
      <c r="I74" s="212"/>
      <c r="J74" s="213"/>
      <c r="K74" s="214"/>
      <c r="L74" s="215"/>
    </row>
    <row r="75" spans="1:23" s="199" customFormat="1" ht="15.75">
      <c r="A75" s="210"/>
      <c r="B75" s="429"/>
      <c r="C75" s="429"/>
      <c r="D75" s="429"/>
      <c r="E75" s="429"/>
      <c r="F75" s="429"/>
      <c r="G75" s="211"/>
      <c r="H75" s="224" t="s">
        <v>1924</v>
      </c>
      <c r="I75" s="212"/>
      <c r="J75" s="213"/>
      <c r="K75" s="214"/>
      <c r="L75" s="215"/>
    </row>
    <row r="76" spans="1:23" s="199" customFormat="1" ht="15.75">
      <c r="A76" s="210"/>
      <c r="B76" s="429"/>
      <c r="C76" s="429"/>
      <c r="D76" s="429"/>
      <c r="E76" s="429"/>
      <c r="F76" s="429"/>
      <c r="G76" s="211"/>
      <c r="H76" s="224" t="s">
        <v>1922</v>
      </c>
      <c r="I76" s="212"/>
      <c r="J76" s="213"/>
      <c r="K76" s="214"/>
      <c r="L76" s="215"/>
    </row>
    <row r="77" spans="1:23" s="195" customFormat="1" ht="40.5" customHeight="1">
      <c r="A77" s="67" t="s">
        <v>77</v>
      </c>
      <c r="B77" s="296" t="s">
        <v>835</v>
      </c>
      <c r="C77" s="296" t="s">
        <v>827</v>
      </c>
      <c r="D77" s="296" t="s">
        <v>1741</v>
      </c>
      <c r="E77" s="296" t="s">
        <v>1787</v>
      </c>
      <c r="F77" s="296" t="s">
        <v>1929</v>
      </c>
      <c r="G77" s="296" t="s">
        <v>1710</v>
      </c>
      <c r="H77" s="296" t="s">
        <v>1967</v>
      </c>
      <c r="I77" s="294" t="s">
        <v>893</v>
      </c>
      <c r="J77" s="294" t="s">
        <v>894</v>
      </c>
      <c r="K77" s="75"/>
      <c r="L77" s="75"/>
      <c r="N77" s="330"/>
      <c r="O77" s="330"/>
      <c r="P77" s="330"/>
    </row>
    <row r="78" spans="1:23" ht="16.5" customHeight="1">
      <c r="A78" s="194" t="s">
        <v>2345</v>
      </c>
      <c r="B78" s="617">
        <v>450</v>
      </c>
      <c r="C78" s="618">
        <v>515</v>
      </c>
      <c r="D78" s="618" t="s">
        <v>844</v>
      </c>
      <c r="E78" s="267" t="s">
        <v>2057</v>
      </c>
      <c r="F78" s="618" t="s">
        <v>2132</v>
      </c>
      <c r="G78" s="618">
        <v>50</v>
      </c>
      <c r="H78" s="492">
        <v>160</v>
      </c>
      <c r="I78" s="202">
        <v>193485.6969257333</v>
      </c>
      <c r="J78" s="202">
        <f t="shared" ref="J78:J85" si="7">I78*0.9</f>
        <v>174137.12723315996</v>
      </c>
      <c r="K78" s="203"/>
      <c r="L78" s="203"/>
      <c r="N78" s="330"/>
      <c r="O78" s="330"/>
      <c r="P78" s="330"/>
    </row>
    <row r="79" spans="1:23" ht="16.5" customHeight="1">
      <c r="A79" s="194" t="s">
        <v>2346</v>
      </c>
      <c r="B79" s="510"/>
      <c r="C79" s="619"/>
      <c r="D79" s="619"/>
      <c r="E79" s="267" t="s">
        <v>2129</v>
      </c>
      <c r="F79" s="619"/>
      <c r="G79" s="619"/>
      <c r="H79" s="494"/>
      <c r="I79" s="202">
        <v>212274.10952447998</v>
      </c>
      <c r="J79" s="202">
        <f t="shared" si="7"/>
        <v>191046.69857203198</v>
      </c>
      <c r="K79" s="203"/>
      <c r="L79" s="203"/>
      <c r="N79" s="330"/>
      <c r="O79" s="330"/>
      <c r="P79" s="330"/>
    </row>
    <row r="80" spans="1:23" ht="16.5" customHeight="1">
      <c r="A80" s="241" t="s">
        <v>2347</v>
      </c>
      <c r="B80" s="617">
        <v>670</v>
      </c>
      <c r="C80" s="618">
        <v>410</v>
      </c>
      <c r="D80" s="618" t="s">
        <v>844</v>
      </c>
      <c r="E80" s="267" t="s">
        <v>2058</v>
      </c>
      <c r="F80" s="618" t="s">
        <v>2064</v>
      </c>
      <c r="G80" s="618">
        <v>60</v>
      </c>
      <c r="H80" s="492">
        <v>250</v>
      </c>
      <c r="I80" s="202">
        <v>203034.29066959998</v>
      </c>
      <c r="J80" s="202">
        <f t="shared" si="7"/>
        <v>182730.86160263998</v>
      </c>
      <c r="K80" s="203"/>
      <c r="L80" s="203"/>
      <c r="N80" s="330"/>
      <c r="O80" s="330"/>
      <c r="P80" s="330"/>
    </row>
    <row r="81" spans="1:23" ht="16.5" customHeight="1">
      <c r="A81" s="241" t="s">
        <v>2348</v>
      </c>
      <c r="B81" s="510"/>
      <c r="C81" s="619"/>
      <c r="D81" s="619"/>
      <c r="E81" s="267" t="s">
        <v>2130</v>
      </c>
      <c r="F81" s="619"/>
      <c r="G81" s="619"/>
      <c r="H81" s="494"/>
      <c r="I81" s="202">
        <v>214300.05</v>
      </c>
      <c r="J81" s="202">
        <f t="shared" si="7"/>
        <v>192870.04499999998</v>
      </c>
      <c r="K81" s="203"/>
      <c r="L81" s="203"/>
    </row>
    <row r="82" spans="1:23" ht="16.5" customHeight="1">
      <c r="A82" s="194" t="s">
        <v>2349</v>
      </c>
      <c r="B82" s="617">
        <v>1280</v>
      </c>
      <c r="C82" s="618">
        <v>560</v>
      </c>
      <c r="D82" s="618" t="s">
        <v>845</v>
      </c>
      <c r="E82" s="267" t="s">
        <v>2060</v>
      </c>
      <c r="F82" s="618" t="s">
        <v>2133</v>
      </c>
      <c r="G82" s="618">
        <v>55</v>
      </c>
      <c r="H82" s="492">
        <v>250</v>
      </c>
      <c r="I82" s="202">
        <v>258995.31488306666</v>
      </c>
      <c r="J82" s="202">
        <f t="shared" si="7"/>
        <v>233095.78339475999</v>
      </c>
      <c r="K82" s="203"/>
      <c r="L82" s="203"/>
    </row>
    <row r="83" spans="1:23" ht="16.5" customHeight="1">
      <c r="A83" s="194" t="s">
        <v>2350</v>
      </c>
      <c r="B83" s="510"/>
      <c r="C83" s="619"/>
      <c r="D83" s="619"/>
      <c r="E83" s="267" t="s">
        <v>2131</v>
      </c>
      <c r="F83" s="619"/>
      <c r="G83" s="619"/>
      <c r="H83" s="494"/>
      <c r="I83" s="202">
        <v>264886.42266666668</v>
      </c>
      <c r="J83" s="202">
        <f t="shared" si="7"/>
        <v>238397.78040000002</v>
      </c>
      <c r="K83" s="203"/>
      <c r="L83" s="203"/>
    </row>
    <row r="84" spans="1:23" ht="16.5" customHeight="1">
      <c r="A84" s="241" t="s">
        <v>2351</v>
      </c>
      <c r="B84" s="617">
        <v>1560</v>
      </c>
      <c r="C84" s="618">
        <v>650</v>
      </c>
      <c r="D84" s="618" t="s">
        <v>845</v>
      </c>
      <c r="E84" s="267" t="s">
        <v>2059</v>
      </c>
      <c r="F84" s="618" t="s">
        <v>2133</v>
      </c>
      <c r="G84" s="618">
        <v>58</v>
      </c>
      <c r="H84" s="492">
        <v>315</v>
      </c>
      <c r="I84" s="202">
        <v>320347.09116428928</v>
      </c>
      <c r="J84" s="202">
        <f t="shared" si="7"/>
        <v>288312.38204786036</v>
      </c>
      <c r="K84" s="203"/>
      <c r="L84" s="203"/>
    </row>
    <row r="85" spans="1:23" ht="16.5" customHeight="1">
      <c r="A85" s="241" t="s">
        <v>2352</v>
      </c>
      <c r="B85" s="510"/>
      <c r="C85" s="619"/>
      <c r="D85" s="619"/>
      <c r="E85" s="267" t="s">
        <v>2131</v>
      </c>
      <c r="F85" s="619"/>
      <c r="G85" s="619"/>
      <c r="H85" s="494"/>
      <c r="I85" s="202">
        <v>330280.95833333326</v>
      </c>
      <c r="J85" s="202">
        <f t="shared" si="7"/>
        <v>297252.86249999993</v>
      </c>
      <c r="K85" s="203"/>
      <c r="L85" s="203"/>
    </row>
    <row r="86" spans="1:23" ht="16.5" hidden="1" customHeight="1">
      <c r="A86" s="241"/>
      <c r="B86" s="293"/>
      <c r="C86" s="297"/>
      <c r="D86" s="297"/>
      <c r="E86" s="267"/>
      <c r="F86" s="297"/>
      <c r="G86" s="297"/>
      <c r="H86" s="295"/>
      <c r="I86" s="202"/>
      <c r="J86" s="202"/>
      <c r="K86" s="203"/>
      <c r="L86" s="203"/>
    </row>
    <row r="87" spans="1:23" ht="16.5" hidden="1" customHeight="1">
      <c r="A87" s="241"/>
      <c r="B87" s="293"/>
      <c r="C87" s="297"/>
      <c r="D87" s="297"/>
      <c r="E87" s="267"/>
      <c r="F87" s="297"/>
      <c r="G87" s="297"/>
      <c r="H87" s="295"/>
      <c r="I87" s="202"/>
      <c r="J87" s="202"/>
      <c r="K87" s="203"/>
      <c r="L87" s="203"/>
    </row>
    <row r="88" spans="1:23" ht="16.5" hidden="1" customHeight="1">
      <c r="A88" s="241"/>
      <c r="B88" s="293"/>
      <c r="C88" s="297"/>
      <c r="D88" s="297"/>
      <c r="E88" s="267"/>
      <c r="F88" s="297"/>
      <c r="G88" s="297"/>
      <c r="H88" s="295"/>
      <c r="I88" s="202"/>
      <c r="J88" s="202"/>
      <c r="K88" s="203"/>
      <c r="L88" s="203"/>
    </row>
    <row r="89" spans="1:23" ht="16.5" hidden="1" customHeight="1">
      <c r="A89" s="241"/>
      <c r="B89" s="293"/>
      <c r="C89" s="297"/>
      <c r="D89" s="297"/>
      <c r="E89" s="267"/>
      <c r="F89" s="297"/>
      <c r="G89" s="297"/>
      <c r="H89" s="295"/>
      <c r="I89" s="202"/>
      <c r="J89" s="202"/>
      <c r="K89" s="203"/>
      <c r="L89" s="203"/>
    </row>
    <row r="90" spans="1:23" s="199" customFormat="1">
      <c r="A90" s="76"/>
      <c r="B90" s="76"/>
      <c r="C90" s="76"/>
      <c r="D90" s="76"/>
      <c r="E90" s="76"/>
      <c r="F90" s="76"/>
      <c r="G90" s="76"/>
      <c r="H90" s="76"/>
      <c r="I90" s="77"/>
      <c r="J90" s="77"/>
      <c r="K90" s="78"/>
      <c r="L90" s="78"/>
      <c r="M90" s="39"/>
      <c r="N90" s="39"/>
    </row>
    <row r="91" spans="1:23" s="199" customFormat="1" ht="15.75">
      <c r="A91" s="57" t="s">
        <v>1997</v>
      </c>
      <c r="B91" s="163"/>
      <c r="C91" s="163"/>
      <c r="D91" s="163"/>
      <c r="E91" s="163"/>
      <c r="F91" s="163"/>
      <c r="G91" s="163"/>
      <c r="H91" s="163"/>
      <c r="I91" s="164"/>
      <c r="J91" s="165"/>
      <c r="K91" s="166"/>
      <c r="L91" s="167"/>
    </row>
    <row r="92" spans="1:23" s="199" customFormat="1" ht="15.75">
      <c r="A92" s="204"/>
      <c r="B92" s="428" t="s">
        <v>2484</v>
      </c>
      <c r="C92" s="428"/>
      <c r="D92" s="428"/>
      <c r="E92" s="428"/>
      <c r="F92" s="428"/>
      <c r="G92" s="211"/>
      <c r="H92" s="224" t="s">
        <v>2077</v>
      </c>
      <c r="I92" s="212"/>
      <c r="J92" s="207"/>
      <c r="K92" s="208"/>
      <c r="L92" s="209"/>
      <c r="W92" s="39"/>
    </row>
    <row r="93" spans="1:23" s="199" customFormat="1" ht="15.75">
      <c r="A93" s="210"/>
      <c r="B93" s="429"/>
      <c r="C93" s="429"/>
      <c r="D93" s="429"/>
      <c r="E93" s="429"/>
      <c r="F93" s="429"/>
      <c r="G93" s="211"/>
      <c r="H93" s="224" t="s">
        <v>1921</v>
      </c>
      <c r="I93" s="212"/>
      <c r="J93" s="213"/>
      <c r="K93" s="214"/>
      <c r="L93" s="215"/>
    </row>
    <row r="94" spans="1:23" s="199" customFormat="1" ht="15.75">
      <c r="A94" s="210"/>
      <c r="B94" s="429"/>
      <c r="C94" s="429"/>
      <c r="D94" s="429"/>
      <c r="E94" s="429"/>
      <c r="F94" s="429"/>
      <c r="G94" s="211"/>
      <c r="H94" s="224" t="s">
        <v>2078</v>
      </c>
      <c r="I94" s="212"/>
      <c r="J94" s="213"/>
      <c r="K94" s="214"/>
      <c r="L94" s="215"/>
    </row>
    <row r="95" spans="1:23" s="199" customFormat="1" ht="15.75">
      <c r="A95" s="210"/>
      <c r="B95" s="429"/>
      <c r="C95" s="429"/>
      <c r="D95" s="429"/>
      <c r="E95" s="429"/>
      <c r="F95" s="429"/>
      <c r="G95" s="211"/>
      <c r="H95" s="224" t="s">
        <v>1924</v>
      </c>
      <c r="I95" s="212"/>
      <c r="J95" s="213"/>
      <c r="K95" s="214"/>
      <c r="L95" s="215"/>
    </row>
    <row r="96" spans="1:23" s="199" customFormat="1" ht="15.75">
      <c r="A96" s="210"/>
      <c r="B96" s="429"/>
      <c r="C96" s="429"/>
      <c r="D96" s="429"/>
      <c r="E96" s="429"/>
      <c r="F96" s="429"/>
      <c r="G96" s="211"/>
      <c r="H96" s="224" t="s">
        <v>1922</v>
      </c>
      <c r="I96" s="212"/>
      <c r="J96" s="213"/>
      <c r="K96" s="214"/>
      <c r="L96" s="215"/>
    </row>
    <row r="97" spans="1:23" s="195" customFormat="1" ht="40.5" customHeight="1">
      <c r="A97" s="67" t="s">
        <v>77</v>
      </c>
      <c r="B97" s="296" t="s">
        <v>835</v>
      </c>
      <c r="C97" s="296" t="s">
        <v>827</v>
      </c>
      <c r="D97" s="296" t="s">
        <v>1741</v>
      </c>
      <c r="E97" s="296" t="s">
        <v>1787</v>
      </c>
      <c r="F97" s="301" t="s">
        <v>1929</v>
      </c>
      <c r="G97" s="296" t="s">
        <v>1710</v>
      </c>
      <c r="H97" s="296" t="s">
        <v>1967</v>
      </c>
      <c r="I97" s="294" t="s">
        <v>893</v>
      </c>
      <c r="J97" s="294" t="s">
        <v>894</v>
      </c>
      <c r="K97" s="75"/>
      <c r="L97" s="75"/>
      <c r="N97" s="199"/>
    </row>
    <row r="98" spans="1:23" ht="16.5" customHeight="1">
      <c r="A98" s="194" t="s">
        <v>2353</v>
      </c>
      <c r="B98" s="617">
        <v>520</v>
      </c>
      <c r="C98" s="618">
        <v>560</v>
      </c>
      <c r="D98" s="618" t="s">
        <v>844</v>
      </c>
      <c r="E98" s="267" t="s">
        <v>2061</v>
      </c>
      <c r="F98" s="618" t="s">
        <v>2062</v>
      </c>
      <c r="G98" s="618">
        <v>49</v>
      </c>
      <c r="H98" s="492">
        <v>160</v>
      </c>
      <c r="I98" s="202">
        <v>198469.82986480003</v>
      </c>
      <c r="J98" s="202">
        <f>I98*0.9</f>
        <v>178622.84687832004</v>
      </c>
      <c r="K98" s="203"/>
      <c r="L98" s="203"/>
      <c r="P98" s="195"/>
    </row>
    <row r="99" spans="1:23" ht="16.5" customHeight="1">
      <c r="A99" s="241" t="s">
        <v>2354</v>
      </c>
      <c r="B99" s="510"/>
      <c r="C99" s="619"/>
      <c r="D99" s="619"/>
      <c r="E99" s="267" t="s">
        <v>2063</v>
      </c>
      <c r="F99" s="619"/>
      <c r="G99" s="619"/>
      <c r="H99" s="494"/>
      <c r="I99" s="202">
        <v>205660.39957666665</v>
      </c>
      <c r="J99" s="202">
        <f>I99*0.9</f>
        <v>185094.359619</v>
      </c>
      <c r="K99" s="203"/>
      <c r="L99" s="203"/>
    </row>
    <row r="100" spans="1:23" ht="16.5" customHeight="1">
      <c r="A100" s="194" t="s">
        <v>2355</v>
      </c>
      <c r="B100" s="617">
        <v>880</v>
      </c>
      <c r="C100" s="618">
        <v>540</v>
      </c>
      <c r="D100" s="618" t="s">
        <v>844</v>
      </c>
      <c r="E100" s="267" t="s">
        <v>2065</v>
      </c>
      <c r="F100" s="618" t="s">
        <v>2064</v>
      </c>
      <c r="G100" s="618">
        <v>59</v>
      </c>
      <c r="H100" s="492">
        <v>250</v>
      </c>
      <c r="I100" s="202">
        <v>203034.29066959998</v>
      </c>
      <c r="J100" s="202">
        <f>I100*0.9</f>
        <v>182730.86160263998</v>
      </c>
      <c r="K100" s="203"/>
      <c r="L100" s="203"/>
    </row>
    <row r="101" spans="1:23" ht="16.5" customHeight="1">
      <c r="A101" s="241" t="s">
        <v>2356</v>
      </c>
      <c r="B101" s="510"/>
      <c r="C101" s="619"/>
      <c r="D101" s="619"/>
      <c r="E101" s="267" t="s">
        <v>2066</v>
      </c>
      <c r="F101" s="619"/>
      <c r="G101" s="619"/>
      <c r="H101" s="494"/>
      <c r="I101" s="202">
        <v>226625.75967546666</v>
      </c>
      <c r="J101" s="202">
        <f>I101*0.9</f>
        <v>203963.18370791999</v>
      </c>
      <c r="K101" s="203"/>
      <c r="L101" s="203"/>
    </row>
    <row r="102" spans="1:23" ht="16.5" customHeight="1">
      <c r="A102" s="194" t="s">
        <v>2357</v>
      </c>
      <c r="B102" s="617">
        <v>1290</v>
      </c>
      <c r="C102" s="618">
        <v>550</v>
      </c>
      <c r="D102" s="297" t="s">
        <v>845</v>
      </c>
      <c r="E102" s="267" t="s">
        <v>2067</v>
      </c>
      <c r="F102" s="618" t="s">
        <v>2069</v>
      </c>
      <c r="G102" s="618">
        <v>57</v>
      </c>
      <c r="H102" s="492">
        <v>315</v>
      </c>
      <c r="I102" s="202">
        <v>265514.72651253338</v>
      </c>
      <c r="J102" s="202">
        <f t="shared" ref="J102:J107" si="8">I102*0.9</f>
        <v>238963.25386128004</v>
      </c>
      <c r="K102" s="203"/>
      <c r="L102" s="203"/>
    </row>
    <row r="103" spans="1:23" ht="16.5" customHeight="1">
      <c r="A103" s="241" t="s">
        <v>2358</v>
      </c>
      <c r="B103" s="510"/>
      <c r="C103" s="619"/>
      <c r="D103" s="297" t="s">
        <v>844</v>
      </c>
      <c r="E103" s="267" t="s">
        <v>2068</v>
      </c>
      <c r="F103" s="619"/>
      <c r="G103" s="619"/>
      <c r="H103" s="494"/>
      <c r="I103" s="202">
        <v>270121.05078746675</v>
      </c>
      <c r="J103" s="202">
        <f t="shared" si="8"/>
        <v>243108.94570872007</v>
      </c>
      <c r="K103" s="203"/>
      <c r="L103" s="203"/>
    </row>
    <row r="104" spans="1:23" ht="16.5" customHeight="1">
      <c r="A104" s="194" t="s">
        <v>2359</v>
      </c>
      <c r="B104" s="617">
        <v>1500</v>
      </c>
      <c r="C104" s="618">
        <v>650</v>
      </c>
      <c r="D104" s="306" t="s">
        <v>845</v>
      </c>
      <c r="E104" s="267" t="s">
        <v>2059</v>
      </c>
      <c r="F104" s="618" t="s">
        <v>2070</v>
      </c>
      <c r="G104" s="618">
        <v>55</v>
      </c>
      <c r="H104" s="492">
        <v>315</v>
      </c>
      <c r="I104" s="202">
        <v>271355.3218517371</v>
      </c>
      <c r="J104" s="202">
        <f t="shared" si="8"/>
        <v>244219.78966656339</v>
      </c>
      <c r="K104" s="203"/>
      <c r="L104" s="203"/>
    </row>
    <row r="105" spans="1:23" ht="16.5" customHeight="1">
      <c r="A105" s="241" t="s">
        <v>2360</v>
      </c>
      <c r="B105" s="510"/>
      <c r="C105" s="619"/>
      <c r="D105" s="306" t="s">
        <v>844</v>
      </c>
      <c r="E105" s="267" t="s">
        <v>2071</v>
      </c>
      <c r="F105" s="619"/>
      <c r="G105" s="619"/>
      <c r="H105" s="494"/>
      <c r="I105" s="202">
        <v>282525.14025869948</v>
      </c>
      <c r="J105" s="202">
        <f t="shared" si="8"/>
        <v>254272.62623282953</v>
      </c>
      <c r="K105" s="203"/>
      <c r="L105" s="203"/>
    </row>
    <row r="106" spans="1:23" ht="16.5" customHeight="1">
      <c r="A106" s="194" t="s">
        <v>2361</v>
      </c>
      <c r="B106" s="617">
        <v>2100</v>
      </c>
      <c r="C106" s="618">
        <v>740</v>
      </c>
      <c r="D106" s="306" t="s">
        <v>845</v>
      </c>
      <c r="E106" s="267" t="s">
        <v>2073</v>
      </c>
      <c r="F106" s="618" t="s">
        <v>2072</v>
      </c>
      <c r="G106" s="618">
        <v>60</v>
      </c>
      <c r="H106" s="492">
        <v>400</v>
      </c>
      <c r="I106" s="202">
        <v>342368.0633412</v>
      </c>
      <c r="J106" s="202">
        <f t="shared" si="8"/>
        <v>308131.25700708001</v>
      </c>
      <c r="K106" s="203"/>
      <c r="L106" s="203"/>
    </row>
    <row r="107" spans="1:23" ht="16.5" customHeight="1">
      <c r="A107" s="241" t="s">
        <v>2362</v>
      </c>
      <c r="B107" s="510"/>
      <c r="C107" s="619"/>
      <c r="D107" s="306" t="s">
        <v>844</v>
      </c>
      <c r="E107" s="267" t="s">
        <v>2074</v>
      </c>
      <c r="F107" s="619"/>
      <c r="G107" s="619"/>
      <c r="H107" s="494"/>
      <c r="I107" s="202">
        <v>361378.47261533333</v>
      </c>
      <c r="J107" s="202">
        <f t="shared" si="8"/>
        <v>325240.62535380002</v>
      </c>
      <c r="K107" s="203"/>
      <c r="L107" s="203"/>
    </row>
    <row r="108" spans="1:23" s="199" customFormat="1">
      <c r="A108" s="76"/>
      <c r="B108" s="76"/>
      <c r="C108" s="76"/>
      <c r="D108" s="76"/>
      <c r="E108" s="76"/>
      <c r="F108" s="76"/>
      <c r="G108" s="76"/>
      <c r="H108" s="76"/>
      <c r="I108" s="77"/>
      <c r="J108" s="77"/>
      <c r="K108" s="78"/>
      <c r="L108" s="78"/>
      <c r="M108" s="39"/>
      <c r="N108" s="39"/>
    </row>
    <row r="109" spans="1:23" s="199" customFormat="1" ht="15.75">
      <c r="A109" s="57" t="s">
        <v>1998</v>
      </c>
      <c r="B109" s="163"/>
      <c r="C109" s="163"/>
      <c r="D109" s="163"/>
      <c r="E109" s="163"/>
      <c r="F109" s="163"/>
      <c r="G109" s="163"/>
      <c r="H109" s="163"/>
      <c r="I109" s="164"/>
      <c r="J109" s="165"/>
      <c r="K109" s="166"/>
      <c r="L109" s="167"/>
    </row>
    <row r="110" spans="1:23" s="199" customFormat="1" ht="15.75" customHeight="1">
      <c r="A110" s="204"/>
      <c r="B110" s="428" t="s">
        <v>2761</v>
      </c>
      <c r="C110" s="428"/>
      <c r="D110" s="428"/>
      <c r="E110" s="428"/>
      <c r="F110" s="428"/>
      <c r="G110" s="211"/>
      <c r="H110" s="224" t="s">
        <v>2077</v>
      </c>
      <c r="I110" s="212"/>
      <c r="J110" s="207"/>
      <c r="K110" s="208"/>
      <c r="L110" s="209"/>
      <c r="W110" s="39"/>
    </row>
    <row r="111" spans="1:23" s="199" customFormat="1" ht="15.75">
      <c r="A111" s="210"/>
      <c r="B111" s="429"/>
      <c r="C111" s="429"/>
      <c r="D111" s="429"/>
      <c r="E111" s="429"/>
      <c r="F111" s="429"/>
      <c r="G111" s="211"/>
      <c r="H111" s="224" t="s">
        <v>1921</v>
      </c>
      <c r="I111" s="212"/>
      <c r="J111" s="213"/>
      <c r="K111" s="214"/>
      <c r="L111" s="215"/>
    </row>
    <row r="112" spans="1:23" s="199" customFormat="1" ht="15.75">
      <c r="A112" s="210"/>
      <c r="B112" s="429"/>
      <c r="C112" s="429"/>
      <c r="D112" s="429"/>
      <c r="E112" s="429"/>
      <c r="F112" s="429"/>
      <c r="G112" s="211"/>
      <c r="H112" s="224" t="s">
        <v>2078</v>
      </c>
      <c r="I112" s="212"/>
      <c r="J112" s="213"/>
      <c r="K112" s="214"/>
      <c r="L112" s="215"/>
    </row>
    <row r="113" spans="1:14" s="199" customFormat="1" ht="15.75">
      <c r="A113" s="210"/>
      <c r="B113" s="429"/>
      <c r="C113" s="429"/>
      <c r="D113" s="429"/>
      <c r="E113" s="429"/>
      <c r="F113" s="429"/>
      <c r="G113" s="211"/>
      <c r="H113" s="224" t="s">
        <v>1924</v>
      </c>
      <c r="I113" s="212"/>
      <c r="J113" s="213"/>
      <c r="K113" s="214"/>
      <c r="L113" s="215"/>
    </row>
    <row r="114" spans="1:14" s="199" customFormat="1" ht="15.75">
      <c r="A114" s="210"/>
      <c r="B114" s="429"/>
      <c r="C114" s="429"/>
      <c r="D114" s="429"/>
      <c r="E114" s="429"/>
      <c r="F114" s="429"/>
      <c r="G114" s="211"/>
      <c r="H114" s="224" t="s">
        <v>1922</v>
      </c>
      <c r="I114" s="212"/>
      <c r="J114" s="213"/>
      <c r="K114" s="214"/>
      <c r="L114" s="215"/>
    </row>
    <row r="115" spans="1:14" s="195" customFormat="1" ht="40.5" customHeight="1">
      <c r="A115" s="67" t="s">
        <v>77</v>
      </c>
      <c r="B115" s="296" t="s">
        <v>835</v>
      </c>
      <c r="C115" s="296" t="s">
        <v>827</v>
      </c>
      <c r="D115" s="296" t="s">
        <v>1741</v>
      </c>
      <c r="E115" s="296" t="s">
        <v>1787</v>
      </c>
      <c r="F115" s="301" t="s">
        <v>1929</v>
      </c>
      <c r="G115" s="296" t="s">
        <v>1710</v>
      </c>
      <c r="H115" s="296" t="s">
        <v>1967</v>
      </c>
      <c r="I115" s="294" t="s">
        <v>893</v>
      </c>
      <c r="J115" s="294" t="s">
        <v>894</v>
      </c>
      <c r="K115" s="75"/>
      <c r="L115" s="75"/>
      <c r="N115" s="199"/>
    </row>
    <row r="116" spans="1:14" ht="16.5" customHeight="1">
      <c r="A116" s="194" t="s">
        <v>1999</v>
      </c>
      <c r="B116" s="617">
        <v>405</v>
      </c>
      <c r="C116" s="618">
        <v>360</v>
      </c>
      <c r="D116" s="618" t="s">
        <v>844</v>
      </c>
      <c r="E116" s="618" t="s">
        <v>2075</v>
      </c>
      <c r="F116" s="618" t="s">
        <v>2076</v>
      </c>
      <c r="G116" s="618">
        <v>49</v>
      </c>
      <c r="H116" s="492">
        <v>160</v>
      </c>
      <c r="I116" s="202">
        <v>200642.58057999998</v>
      </c>
      <c r="J116" s="202">
        <f>I116*0.9</f>
        <v>180578.32252199997</v>
      </c>
      <c r="K116" s="203"/>
      <c r="L116" s="203"/>
    </row>
    <row r="117" spans="1:14" ht="16.5" customHeight="1">
      <c r="A117" s="241" t="s">
        <v>2000</v>
      </c>
      <c r="B117" s="510"/>
      <c r="C117" s="619"/>
      <c r="D117" s="622"/>
      <c r="E117" s="619"/>
      <c r="F117" s="622"/>
      <c r="G117" s="622"/>
      <c r="H117" s="493"/>
      <c r="I117" s="202">
        <v>200642.58057999998</v>
      </c>
      <c r="J117" s="202">
        <f>I117*0.9</f>
        <v>180578.32252199997</v>
      </c>
      <c r="K117" s="203"/>
      <c r="L117" s="203"/>
    </row>
    <row r="118" spans="1:14" ht="16.5" customHeight="1">
      <c r="A118" s="194" t="s">
        <v>2751</v>
      </c>
      <c r="B118" s="617">
        <v>510</v>
      </c>
      <c r="C118" s="618">
        <v>560</v>
      </c>
      <c r="D118" s="622"/>
      <c r="E118" s="618" t="s">
        <v>2063</v>
      </c>
      <c r="F118" s="622"/>
      <c r="G118" s="622"/>
      <c r="H118" s="493"/>
      <c r="I118" s="202">
        <v>167875.58000000002</v>
      </c>
      <c r="J118" s="202">
        <f t="shared" ref="J118:J119" si="9">I118*0.9</f>
        <v>151088.02200000003</v>
      </c>
      <c r="K118" s="203"/>
      <c r="L118" s="203"/>
    </row>
    <row r="119" spans="1:14" ht="16.5" customHeight="1">
      <c r="A119" s="194" t="s">
        <v>2752</v>
      </c>
      <c r="B119" s="510"/>
      <c r="C119" s="619"/>
      <c r="D119" s="619"/>
      <c r="E119" s="619"/>
      <c r="F119" s="619"/>
      <c r="G119" s="619"/>
      <c r="H119" s="494"/>
      <c r="I119" s="202">
        <v>167875.58000000002</v>
      </c>
      <c r="J119" s="202">
        <f t="shared" si="9"/>
        <v>151088.02200000003</v>
      </c>
      <c r="K119" s="203"/>
      <c r="L119" s="203"/>
    </row>
    <row r="120" spans="1:14" ht="16.5" customHeight="1">
      <c r="A120" s="194" t="s">
        <v>2001</v>
      </c>
      <c r="B120" s="617">
        <v>880</v>
      </c>
      <c r="C120" s="618">
        <v>540</v>
      </c>
      <c r="D120" s="618" t="s">
        <v>844</v>
      </c>
      <c r="E120" s="618" t="s">
        <v>2065</v>
      </c>
      <c r="F120" s="618" t="s">
        <v>2064</v>
      </c>
      <c r="G120" s="618">
        <v>59</v>
      </c>
      <c r="H120" s="492">
        <v>200</v>
      </c>
      <c r="I120" s="202">
        <v>208094.21723826663</v>
      </c>
      <c r="J120" s="202">
        <f>I120*0.9</f>
        <v>187284.79551443996</v>
      </c>
      <c r="K120" s="203"/>
      <c r="L120" s="203"/>
    </row>
    <row r="121" spans="1:14" ht="16.5" customHeight="1">
      <c r="A121" s="241" t="s">
        <v>2002</v>
      </c>
      <c r="B121" s="510"/>
      <c r="C121" s="619"/>
      <c r="D121" s="622"/>
      <c r="E121" s="619"/>
      <c r="F121" s="622"/>
      <c r="G121" s="622"/>
      <c r="H121" s="493"/>
      <c r="I121" s="202">
        <v>208094.21723826663</v>
      </c>
      <c r="J121" s="202">
        <f>I121*0.9</f>
        <v>187284.79551443996</v>
      </c>
      <c r="K121" s="203"/>
      <c r="L121" s="203"/>
    </row>
    <row r="122" spans="1:14" ht="16.5" customHeight="1">
      <c r="A122" s="194" t="s">
        <v>2753</v>
      </c>
      <c r="B122" s="617">
        <v>850</v>
      </c>
      <c r="C122" s="618">
        <v>540</v>
      </c>
      <c r="D122" s="622"/>
      <c r="E122" s="618" t="s">
        <v>2066</v>
      </c>
      <c r="F122" s="622"/>
      <c r="G122" s="622"/>
      <c r="H122" s="493"/>
      <c r="I122" s="202">
        <v>228079.79999999996</v>
      </c>
      <c r="J122" s="202">
        <f t="shared" ref="J122:J123" si="10">I122*0.9</f>
        <v>205271.81999999998</v>
      </c>
      <c r="K122" s="203"/>
      <c r="L122" s="203"/>
    </row>
    <row r="123" spans="1:14" ht="16.5" customHeight="1">
      <c r="A123" s="194" t="s">
        <v>2754</v>
      </c>
      <c r="B123" s="510"/>
      <c r="C123" s="619"/>
      <c r="D123" s="619"/>
      <c r="E123" s="619"/>
      <c r="F123" s="619"/>
      <c r="G123" s="619"/>
      <c r="H123" s="494"/>
      <c r="I123" s="202">
        <v>228079.79999999996</v>
      </c>
      <c r="J123" s="202">
        <f t="shared" si="10"/>
        <v>205271.81999999998</v>
      </c>
      <c r="K123" s="203"/>
      <c r="L123" s="203"/>
    </row>
    <row r="124" spans="1:14" ht="16.5" customHeight="1">
      <c r="A124" s="194" t="s">
        <v>2003</v>
      </c>
      <c r="B124" s="617">
        <v>1270</v>
      </c>
      <c r="C124" s="618">
        <v>550</v>
      </c>
      <c r="D124" s="618" t="s">
        <v>845</v>
      </c>
      <c r="E124" s="618" t="s">
        <v>2067</v>
      </c>
      <c r="F124" s="618" t="s">
        <v>2069</v>
      </c>
      <c r="G124" s="618">
        <v>57</v>
      </c>
      <c r="H124" s="492">
        <v>315</v>
      </c>
      <c r="I124" s="202">
        <v>257326.02426786671</v>
      </c>
      <c r="J124" s="202">
        <f t="shared" ref="J124:J135" si="11">I124*0.9</f>
        <v>231593.42184108004</v>
      </c>
      <c r="K124" s="203"/>
      <c r="L124" s="203"/>
    </row>
    <row r="125" spans="1:14" ht="16.5" customHeight="1">
      <c r="A125" s="241" t="s">
        <v>2004</v>
      </c>
      <c r="B125" s="510"/>
      <c r="C125" s="619"/>
      <c r="D125" s="619"/>
      <c r="E125" s="619"/>
      <c r="F125" s="622"/>
      <c r="G125" s="622"/>
      <c r="H125" s="493"/>
      <c r="I125" s="202">
        <v>257326.02426786671</v>
      </c>
      <c r="J125" s="202">
        <f t="shared" si="11"/>
        <v>231593.42184108004</v>
      </c>
      <c r="K125" s="203"/>
      <c r="L125" s="203"/>
    </row>
    <row r="126" spans="1:14" ht="16.5" customHeight="1">
      <c r="A126" s="194" t="s">
        <v>2755</v>
      </c>
      <c r="B126" s="617">
        <v>1200</v>
      </c>
      <c r="C126" s="618">
        <v>570</v>
      </c>
      <c r="D126" s="618" t="s">
        <v>844</v>
      </c>
      <c r="E126" s="618" t="s">
        <v>2068</v>
      </c>
      <c r="F126" s="622"/>
      <c r="G126" s="622"/>
      <c r="H126" s="493"/>
      <c r="I126" s="202">
        <v>275616.67000000004</v>
      </c>
      <c r="J126" s="202">
        <f t="shared" si="11"/>
        <v>248055.00300000006</v>
      </c>
      <c r="K126" s="203"/>
      <c r="L126" s="203"/>
    </row>
    <row r="127" spans="1:14" ht="16.5" customHeight="1">
      <c r="A127" s="194" t="s">
        <v>2756</v>
      </c>
      <c r="B127" s="510"/>
      <c r="C127" s="619"/>
      <c r="D127" s="619"/>
      <c r="E127" s="619"/>
      <c r="F127" s="619"/>
      <c r="G127" s="619"/>
      <c r="H127" s="493"/>
      <c r="I127" s="202">
        <v>275616.67000000004</v>
      </c>
      <c r="J127" s="202">
        <f t="shared" si="11"/>
        <v>248055.00300000006</v>
      </c>
      <c r="K127" s="203"/>
      <c r="L127" s="203"/>
    </row>
    <row r="128" spans="1:14" ht="16.5" customHeight="1">
      <c r="A128" s="194" t="s">
        <v>2005</v>
      </c>
      <c r="B128" s="617">
        <v>1430</v>
      </c>
      <c r="C128" s="618">
        <v>650</v>
      </c>
      <c r="D128" s="618" t="s">
        <v>845</v>
      </c>
      <c r="E128" s="618" t="s">
        <v>2059</v>
      </c>
      <c r="F128" s="618" t="s">
        <v>2070</v>
      </c>
      <c r="G128" s="618">
        <v>55</v>
      </c>
      <c r="H128" s="493"/>
      <c r="I128" s="202">
        <v>272799.60253956803</v>
      </c>
      <c r="J128" s="202">
        <f t="shared" si="11"/>
        <v>245519.64228561125</v>
      </c>
      <c r="K128" s="203"/>
      <c r="L128" s="203"/>
    </row>
    <row r="129" spans="1:14" ht="16.5" customHeight="1">
      <c r="A129" s="241" t="s">
        <v>2006</v>
      </c>
      <c r="B129" s="510"/>
      <c r="C129" s="619"/>
      <c r="D129" s="619"/>
      <c r="E129" s="619"/>
      <c r="F129" s="622"/>
      <c r="G129" s="622"/>
      <c r="H129" s="493"/>
      <c r="I129" s="202">
        <v>272799.60253956803</v>
      </c>
      <c r="J129" s="202">
        <f t="shared" si="11"/>
        <v>245519.64228561125</v>
      </c>
      <c r="K129" s="203"/>
      <c r="L129" s="203"/>
    </row>
    <row r="130" spans="1:14" ht="16.5" customHeight="1">
      <c r="A130" s="194" t="s">
        <v>2757</v>
      </c>
      <c r="B130" s="617">
        <v>1380</v>
      </c>
      <c r="C130" s="618">
        <v>700</v>
      </c>
      <c r="D130" s="618" t="s">
        <v>844</v>
      </c>
      <c r="E130" s="618" t="s">
        <v>2071</v>
      </c>
      <c r="F130" s="622"/>
      <c r="G130" s="622"/>
      <c r="H130" s="493"/>
      <c r="I130" s="202">
        <v>360721.533466667</v>
      </c>
      <c r="J130" s="202">
        <f t="shared" si="11"/>
        <v>324649.38012000028</v>
      </c>
      <c r="K130" s="203"/>
      <c r="L130" s="203"/>
    </row>
    <row r="131" spans="1:14" ht="16.5" customHeight="1">
      <c r="A131" s="194" t="s">
        <v>2758</v>
      </c>
      <c r="B131" s="510"/>
      <c r="C131" s="619"/>
      <c r="D131" s="619"/>
      <c r="E131" s="619"/>
      <c r="F131" s="619"/>
      <c r="G131" s="619"/>
      <c r="H131" s="494"/>
      <c r="I131" s="202">
        <v>360721.53346666665</v>
      </c>
      <c r="J131" s="202">
        <f t="shared" si="11"/>
        <v>324649.38011999999</v>
      </c>
      <c r="K131" s="203"/>
      <c r="L131" s="203"/>
    </row>
    <row r="132" spans="1:14" ht="16.5" customHeight="1">
      <c r="A132" s="194" t="s">
        <v>2007</v>
      </c>
      <c r="B132" s="674">
        <v>2060</v>
      </c>
      <c r="C132" s="618">
        <v>740</v>
      </c>
      <c r="D132" s="618" t="s">
        <v>845</v>
      </c>
      <c r="E132" s="618" t="s">
        <v>2073</v>
      </c>
      <c r="F132" s="618" t="s">
        <v>2072</v>
      </c>
      <c r="G132" s="618">
        <v>60</v>
      </c>
      <c r="H132" s="492">
        <v>400</v>
      </c>
      <c r="I132" s="202">
        <v>337406.08264653338</v>
      </c>
      <c r="J132" s="202">
        <f t="shared" si="11"/>
        <v>303665.47438188008</v>
      </c>
      <c r="K132" s="203"/>
      <c r="L132" s="203"/>
    </row>
    <row r="133" spans="1:14" ht="16.5" customHeight="1">
      <c r="A133" s="241" t="s">
        <v>2008</v>
      </c>
      <c r="B133" s="675"/>
      <c r="C133" s="619"/>
      <c r="D133" s="619"/>
      <c r="E133" s="619"/>
      <c r="F133" s="622"/>
      <c r="G133" s="622"/>
      <c r="H133" s="493"/>
      <c r="I133" s="202">
        <v>337406.08264653338</v>
      </c>
      <c r="J133" s="202">
        <f t="shared" si="11"/>
        <v>303665.47438188008</v>
      </c>
      <c r="K133" s="203"/>
      <c r="L133" s="203"/>
    </row>
    <row r="134" spans="1:14" ht="16.5" customHeight="1">
      <c r="A134" s="194" t="s">
        <v>2759</v>
      </c>
      <c r="B134" s="617">
        <v>1950</v>
      </c>
      <c r="C134" s="618">
        <v>750</v>
      </c>
      <c r="D134" s="618" t="s">
        <v>844</v>
      </c>
      <c r="E134" s="618" t="s">
        <v>2074</v>
      </c>
      <c r="F134" s="622"/>
      <c r="G134" s="622"/>
      <c r="H134" s="493"/>
      <c r="I134" s="202">
        <v>388038.36311066663</v>
      </c>
      <c r="J134" s="202">
        <f t="shared" si="11"/>
        <v>349234.52679959999</v>
      </c>
      <c r="K134" s="203"/>
      <c r="L134" s="203"/>
    </row>
    <row r="135" spans="1:14" ht="16.5" customHeight="1">
      <c r="A135" s="357" t="s">
        <v>2760</v>
      </c>
      <c r="B135" s="510"/>
      <c r="C135" s="619"/>
      <c r="D135" s="619"/>
      <c r="E135" s="619"/>
      <c r="F135" s="619"/>
      <c r="G135" s="619"/>
      <c r="H135" s="494"/>
      <c r="I135" s="202">
        <v>388038.36311066663</v>
      </c>
      <c r="J135" s="202">
        <f t="shared" si="11"/>
        <v>349234.52679959999</v>
      </c>
      <c r="K135" s="203"/>
      <c r="L135" s="203"/>
    </row>
    <row r="136" spans="1:14" ht="16.5" customHeight="1">
      <c r="A136" s="34" t="s">
        <v>361</v>
      </c>
      <c r="B136" s="76"/>
      <c r="C136" s="76"/>
      <c r="D136" s="76"/>
      <c r="E136" s="76"/>
      <c r="F136" s="76"/>
      <c r="G136" s="76"/>
      <c r="H136" s="76"/>
      <c r="I136" s="77"/>
      <c r="J136" s="77"/>
      <c r="K136" s="78"/>
      <c r="L136" s="78"/>
    </row>
    <row r="137" spans="1:14" s="199" customFormat="1">
      <c r="A137" s="76"/>
      <c r="B137" s="76"/>
      <c r="C137" s="76"/>
      <c r="D137" s="76"/>
      <c r="E137" s="76"/>
      <c r="F137" s="76"/>
      <c r="G137" s="76"/>
      <c r="H137" s="76"/>
      <c r="I137" s="77"/>
      <c r="J137" s="77"/>
      <c r="K137" s="78"/>
      <c r="L137" s="78"/>
      <c r="M137" s="39"/>
      <c r="N137" s="39"/>
    </row>
    <row r="138" spans="1:14" s="6" customFormat="1" ht="15" customHeight="1">
      <c r="A138" s="34"/>
      <c r="B138" s="50"/>
      <c r="C138" s="51"/>
      <c r="D138" s="52"/>
      <c r="E138" s="52"/>
      <c r="F138" s="52"/>
      <c r="G138" s="53"/>
      <c r="H138" s="53"/>
      <c r="I138" s="53"/>
      <c r="J138" s="53"/>
      <c r="K138" s="53"/>
      <c r="L138" s="51"/>
      <c r="N138" s="199"/>
    </row>
    <row r="139" spans="1:14" s="6" customFormat="1" ht="15" customHeight="1">
      <c r="A139" s="49"/>
      <c r="B139" s="50"/>
      <c r="C139" s="51"/>
      <c r="D139" s="52"/>
      <c r="E139" s="52"/>
      <c r="F139" s="52"/>
      <c r="G139" s="53"/>
      <c r="H139" s="53"/>
      <c r="I139" s="53"/>
      <c r="J139" s="53"/>
      <c r="K139" s="53"/>
      <c r="L139" s="51"/>
    </row>
    <row r="140" spans="1:14" s="6" customFormat="1" ht="15" customHeight="1">
      <c r="A140" s="49"/>
      <c r="B140" s="50"/>
      <c r="C140" s="51"/>
      <c r="D140" s="52"/>
      <c r="E140" s="52"/>
      <c r="F140" s="52"/>
      <c r="G140" s="53"/>
      <c r="H140" s="53"/>
      <c r="I140" s="53"/>
      <c r="J140" s="53"/>
      <c r="K140" s="53"/>
      <c r="L140" s="51"/>
    </row>
    <row r="141" spans="1:14" s="6" customFormat="1" ht="15" customHeight="1">
      <c r="A141" s="49"/>
      <c r="B141" s="50"/>
      <c r="C141" s="51"/>
      <c r="D141" s="52"/>
      <c r="E141" s="52"/>
      <c r="F141" s="52"/>
      <c r="G141" s="53"/>
      <c r="H141" s="53"/>
      <c r="I141" s="53"/>
      <c r="J141" s="53"/>
      <c r="K141" s="53"/>
      <c r="L141" s="51"/>
    </row>
    <row r="142" spans="1:14" s="6" customFormat="1" ht="15" customHeight="1">
      <c r="A142" s="49"/>
      <c r="B142" s="50"/>
      <c r="C142" s="51"/>
      <c r="D142" s="52"/>
      <c r="E142" s="52"/>
      <c r="F142" s="52"/>
      <c r="G142" s="53"/>
      <c r="H142" s="53"/>
      <c r="I142" s="53"/>
      <c r="J142" s="53"/>
      <c r="K142" s="53"/>
      <c r="L142" s="51"/>
    </row>
    <row r="143" spans="1:14" s="6" customFormat="1" ht="15" customHeight="1">
      <c r="A143" s="49"/>
      <c r="B143" s="50"/>
      <c r="C143" s="51"/>
      <c r="D143" s="52"/>
      <c r="E143" s="52"/>
      <c r="F143" s="52"/>
      <c r="G143" s="53"/>
      <c r="H143" s="53"/>
      <c r="I143" s="53"/>
      <c r="J143" s="53"/>
      <c r="K143" s="53"/>
      <c r="L143" s="51"/>
    </row>
    <row r="144" spans="1:14">
      <c r="N144" s="6"/>
    </row>
  </sheetData>
  <sheetProtection deleteColumns="0" deleteRows="0"/>
  <mergeCells count="162">
    <mergeCell ref="H84:H85"/>
    <mergeCell ref="H82:H83"/>
    <mergeCell ref="H80:H81"/>
    <mergeCell ref="H78:H79"/>
    <mergeCell ref="G78:G79"/>
    <mergeCell ref="G80:G81"/>
    <mergeCell ref="G82:G83"/>
    <mergeCell ref="G84:G85"/>
    <mergeCell ref="F80:F81"/>
    <mergeCell ref="F82:F83"/>
    <mergeCell ref="F84:F85"/>
    <mergeCell ref="E132:E133"/>
    <mergeCell ref="D132:D133"/>
    <mergeCell ref="C132:C133"/>
    <mergeCell ref="B132:B133"/>
    <mergeCell ref="E128:E129"/>
    <mergeCell ref="D128:D129"/>
    <mergeCell ref="F132:F135"/>
    <mergeCell ref="D78:D79"/>
    <mergeCell ref="F78:F79"/>
    <mergeCell ref="C78:C79"/>
    <mergeCell ref="B78:B79"/>
    <mergeCell ref="B80:B81"/>
    <mergeCell ref="C80:C81"/>
    <mergeCell ref="B82:B83"/>
    <mergeCell ref="C82:C83"/>
    <mergeCell ref="B84:B85"/>
    <mergeCell ref="C84:C85"/>
    <mergeCell ref="D80:D81"/>
    <mergeCell ref="D82:D83"/>
    <mergeCell ref="D84:D85"/>
    <mergeCell ref="C128:C129"/>
    <mergeCell ref="B128:B129"/>
    <mergeCell ref="F124:F127"/>
    <mergeCell ref="F128:F131"/>
    <mergeCell ref="E126:E127"/>
    <mergeCell ref="E130:E131"/>
    <mergeCell ref="B126:B127"/>
    <mergeCell ref="C126:C127"/>
    <mergeCell ref="B130:B131"/>
    <mergeCell ref="C130:C131"/>
    <mergeCell ref="F120:F123"/>
    <mergeCell ref="E118:E119"/>
    <mergeCell ref="E122:E123"/>
    <mergeCell ref="B118:B119"/>
    <mergeCell ref="C118:C119"/>
    <mergeCell ref="B122:B123"/>
    <mergeCell ref="C122:C123"/>
    <mergeCell ref="E124:E125"/>
    <mergeCell ref="D124:D125"/>
    <mergeCell ref="C124:C125"/>
    <mergeCell ref="B124:B125"/>
    <mergeCell ref="B106:B107"/>
    <mergeCell ref="C106:C107"/>
    <mergeCell ref="F106:F107"/>
    <mergeCell ref="G106:G107"/>
    <mergeCell ref="H106:H107"/>
    <mergeCell ref="H104:H105"/>
    <mergeCell ref="F104:F105"/>
    <mergeCell ref="B104:B105"/>
    <mergeCell ref="C104:C105"/>
    <mergeCell ref="G104:G105"/>
    <mergeCell ref="H102:H103"/>
    <mergeCell ref="G102:G103"/>
    <mergeCell ref="F102:F103"/>
    <mergeCell ref="B102:B103"/>
    <mergeCell ref="C102:C103"/>
    <mergeCell ref="H98:H99"/>
    <mergeCell ref="F100:F101"/>
    <mergeCell ref="H100:H101"/>
    <mergeCell ref="B100:B101"/>
    <mergeCell ref="C100:C101"/>
    <mergeCell ref="D100:D101"/>
    <mergeCell ref="G100:G101"/>
    <mergeCell ref="G98:G99"/>
    <mergeCell ref="B98:B99"/>
    <mergeCell ref="C98:C99"/>
    <mergeCell ref="D98:D99"/>
    <mergeCell ref="F98:F99"/>
    <mergeCell ref="B110:F114"/>
    <mergeCell ref="B16:C22"/>
    <mergeCell ref="E16:F16"/>
    <mergeCell ref="E18:F18"/>
    <mergeCell ref="E20:F20"/>
    <mergeCell ref="E21:F21"/>
    <mergeCell ref="E22:F22"/>
    <mergeCell ref="E17:F17"/>
    <mergeCell ref="E19:F19"/>
    <mergeCell ref="D16:D17"/>
    <mergeCell ref="B26:C31"/>
    <mergeCell ref="B53:F57"/>
    <mergeCell ref="B72:F76"/>
    <mergeCell ref="B92:F96"/>
    <mergeCell ref="B48:B50"/>
    <mergeCell ref="B45:B47"/>
    <mergeCell ref="B43:B44"/>
    <mergeCell ref="B40:B42"/>
    <mergeCell ref="C48:C50"/>
    <mergeCell ref="C45:C47"/>
    <mergeCell ref="C43:C44"/>
    <mergeCell ref="C40:C42"/>
    <mergeCell ref="D40:D50"/>
    <mergeCell ref="D26:D27"/>
    <mergeCell ref="K2:L2"/>
    <mergeCell ref="K3:L3"/>
    <mergeCell ref="B5:F9"/>
    <mergeCell ref="B34:F38"/>
    <mergeCell ref="A14:L14"/>
    <mergeCell ref="B15:C15"/>
    <mergeCell ref="E15:F15"/>
    <mergeCell ref="G15:H15"/>
    <mergeCell ref="A24:L24"/>
    <mergeCell ref="B25:C25"/>
    <mergeCell ref="G25:H25"/>
    <mergeCell ref="D28:D29"/>
    <mergeCell ref="D30:D31"/>
    <mergeCell ref="G19:H22"/>
    <mergeCell ref="G16:H18"/>
    <mergeCell ref="G26:H27"/>
    <mergeCell ref="G28:H29"/>
    <mergeCell ref="G30:H31"/>
    <mergeCell ref="E26:E31"/>
    <mergeCell ref="F26:F31"/>
    <mergeCell ref="D21:D22"/>
    <mergeCell ref="F48:F50"/>
    <mergeCell ref="F45:F47"/>
    <mergeCell ref="F43:F44"/>
    <mergeCell ref="F40:F42"/>
    <mergeCell ref="D59:D61"/>
    <mergeCell ref="D62:D65"/>
    <mergeCell ref="H40:H42"/>
    <mergeCell ref="H43:H44"/>
    <mergeCell ref="H45:H47"/>
    <mergeCell ref="H48:H50"/>
    <mergeCell ref="G40:G42"/>
    <mergeCell ref="G43:G44"/>
    <mergeCell ref="G45:G47"/>
    <mergeCell ref="G48:G50"/>
    <mergeCell ref="B134:B135"/>
    <mergeCell ref="C134:C135"/>
    <mergeCell ref="D134:D135"/>
    <mergeCell ref="E134:E135"/>
    <mergeCell ref="H116:H119"/>
    <mergeCell ref="H120:H123"/>
    <mergeCell ref="H124:H131"/>
    <mergeCell ref="H132:H135"/>
    <mergeCell ref="G132:G135"/>
    <mergeCell ref="G128:G131"/>
    <mergeCell ref="G124:G127"/>
    <mergeCell ref="G120:G123"/>
    <mergeCell ref="G116:G119"/>
    <mergeCell ref="D116:D119"/>
    <mergeCell ref="D120:D123"/>
    <mergeCell ref="D126:D127"/>
    <mergeCell ref="D130:D131"/>
    <mergeCell ref="B116:B117"/>
    <mergeCell ref="C116:C117"/>
    <mergeCell ref="E116:E117"/>
    <mergeCell ref="B120:B121"/>
    <mergeCell ref="C120:C121"/>
    <mergeCell ref="E120:E121"/>
    <mergeCell ref="F116:F119"/>
  </mergeCells>
  <hyperlinks>
    <hyperlink ref="M1" location="СОДЕРЖАНИЕ!A1" display="назад в оглавление" xr:uid="{00000000-0004-0000-0B00-000000000000}"/>
  </hyperlinks>
  <pageMargins left="0.7" right="0.7" top="0.75" bottom="0.75" header="0.3" footer="0.3"/>
  <pageSetup paperSize="9" scale="40" orientation="portrait" r:id="rId1"/>
  <rowBreaks count="1" manualBreakCount="1">
    <brk id="107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60C0"/>
  </sheetPr>
  <dimension ref="A1:X116"/>
  <sheetViews>
    <sheetView view="pageBreakPreview" zoomScaleNormal="100" zoomScaleSheetLayoutView="100" workbookViewId="0"/>
  </sheetViews>
  <sheetFormatPr defaultRowHeight="15"/>
  <cols>
    <col min="1" max="1" width="24.7109375" customWidth="1"/>
    <col min="2" max="2" width="12.7109375" customWidth="1"/>
    <col min="3" max="3" width="12.7109375" style="23" customWidth="1"/>
    <col min="4" max="4" width="12.7109375" customWidth="1"/>
    <col min="5" max="5" width="18.28515625" customWidth="1"/>
    <col min="6" max="6" width="16.42578125" customWidth="1"/>
    <col min="7" max="7" width="14.7109375" customWidth="1"/>
    <col min="8" max="8" width="17.5703125" customWidth="1"/>
    <col min="9" max="12" width="11.7109375" customWidth="1"/>
    <col min="15" max="15" width="9.140625" customWidth="1"/>
  </cols>
  <sheetData>
    <row r="1" spans="1:24" s="303" customFormat="1" ht="39.950000000000003" customHeight="1">
      <c r="A1" s="132"/>
      <c r="B1" s="132"/>
      <c r="C1" s="132"/>
      <c r="D1" s="272"/>
      <c r="E1" s="273"/>
      <c r="F1" s="273"/>
      <c r="G1" s="274"/>
      <c r="H1" s="274"/>
      <c r="I1" s="273"/>
      <c r="J1" s="273"/>
      <c r="K1" s="273"/>
      <c r="L1" s="273"/>
      <c r="M1" s="229" t="s">
        <v>331</v>
      </c>
      <c r="N1" s="273"/>
      <c r="O1" s="273"/>
      <c r="P1" s="229"/>
    </row>
    <row r="2" spans="1:24" s="303" customFormat="1" ht="39.950000000000003" customHeight="1">
      <c r="A2" s="132"/>
      <c r="B2" s="132"/>
      <c r="C2" s="132"/>
      <c r="D2" s="272"/>
      <c r="E2" s="273"/>
      <c r="F2" s="273"/>
      <c r="G2" s="274"/>
      <c r="H2" s="274"/>
      <c r="I2" s="273"/>
      <c r="J2" s="273"/>
      <c r="K2" s="431" t="s">
        <v>942</v>
      </c>
      <c r="L2" s="431"/>
      <c r="M2" s="273"/>
    </row>
    <row r="3" spans="1:24" s="303" customFormat="1" ht="39.950000000000003" customHeight="1">
      <c r="A3" s="132"/>
      <c r="B3" s="132"/>
      <c r="C3" s="132"/>
      <c r="D3" s="272"/>
      <c r="E3" s="273"/>
      <c r="F3" s="273"/>
      <c r="G3" s="274"/>
      <c r="H3" s="274"/>
      <c r="I3" s="273"/>
      <c r="J3" s="273"/>
      <c r="K3" s="432">
        <v>0</v>
      </c>
      <c r="L3" s="432"/>
      <c r="M3" s="273"/>
      <c r="S3"/>
    </row>
    <row r="4" spans="1:24" s="330" customFormat="1" ht="15.75">
      <c r="A4" s="57" t="s">
        <v>293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24" s="330" customFormat="1" ht="15.75">
      <c r="A5" s="204"/>
      <c r="B5" s="428" t="s">
        <v>2325</v>
      </c>
      <c r="C5" s="428"/>
      <c r="D5" s="428"/>
      <c r="E5" s="428"/>
      <c r="F5" s="428"/>
      <c r="G5" s="211"/>
      <c r="H5" s="224" t="s">
        <v>2319</v>
      </c>
      <c r="I5" s="212"/>
      <c r="J5" s="207"/>
      <c r="K5" s="208"/>
      <c r="L5" s="209"/>
      <c r="X5" s="39"/>
    </row>
    <row r="6" spans="1:24" s="330" customFormat="1" ht="15.75">
      <c r="A6" s="210"/>
      <c r="B6" s="429"/>
      <c r="C6" s="429"/>
      <c r="D6" s="429"/>
      <c r="E6" s="429"/>
      <c r="F6" s="429"/>
      <c r="G6" s="211"/>
      <c r="H6" s="224" t="s">
        <v>2320</v>
      </c>
      <c r="I6" s="212"/>
      <c r="J6" s="213"/>
      <c r="K6" s="214"/>
      <c r="L6" s="215"/>
    </row>
    <row r="7" spans="1:24" s="330" customFormat="1" ht="15.75">
      <c r="A7" s="210"/>
      <c r="B7" s="429"/>
      <c r="C7" s="429"/>
      <c r="D7" s="429"/>
      <c r="E7" s="429"/>
      <c r="F7" s="429"/>
      <c r="G7" s="211"/>
      <c r="H7" s="224" t="s">
        <v>2318</v>
      </c>
      <c r="I7" s="212"/>
      <c r="J7" s="213"/>
      <c r="K7" s="214"/>
      <c r="L7" s="215"/>
      <c r="R7"/>
    </row>
    <row r="8" spans="1:24" s="330" customFormat="1" ht="15.75">
      <c r="A8" s="210"/>
      <c r="B8" s="429"/>
      <c r="C8" s="429"/>
      <c r="D8" s="429"/>
      <c r="E8" s="429"/>
      <c r="F8" s="429"/>
      <c r="G8" s="211"/>
      <c r="H8" s="224" t="s">
        <v>2321</v>
      </c>
      <c r="I8" s="212"/>
      <c r="J8" s="213"/>
      <c r="K8" s="214"/>
      <c r="L8" s="215"/>
    </row>
    <row r="9" spans="1:24" s="330" customFormat="1" ht="15.75">
      <c r="A9" s="210"/>
      <c r="B9" s="429"/>
      <c r="C9" s="429"/>
      <c r="D9" s="429"/>
      <c r="E9" s="429"/>
      <c r="F9" s="429"/>
      <c r="G9" s="211"/>
      <c r="H9" s="224" t="s">
        <v>2294</v>
      </c>
      <c r="I9" s="212"/>
      <c r="J9" s="213"/>
      <c r="K9" s="214"/>
      <c r="L9" s="215"/>
    </row>
    <row r="10" spans="1:24" s="39" customFormat="1" ht="30">
      <c r="A10" s="67" t="s">
        <v>77</v>
      </c>
      <c r="B10" s="483" t="s">
        <v>2322</v>
      </c>
      <c r="C10" s="491"/>
      <c r="D10" s="491"/>
      <c r="E10" s="491"/>
      <c r="F10" s="491"/>
      <c r="G10" s="491"/>
      <c r="H10" s="484"/>
      <c r="I10" s="317" t="s">
        <v>893</v>
      </c>
      <c r="J10" s="317" t="s">
        <v>894</v>
      </c>
      <c r="K10" s="75"/>
      <c r="L10" s="75"/>
    </row>
    <row r="11" spans="1:24" s="39" customFormat="1">
      <c r="A11" s="194" t="s">
        <v>473</v>
      </c>
      <c r="B11" s="500" t="s">
        <v>2323</v>
      </c>
      <c r="C11" s="501"/>
      <c r="D11" s="501"/>
      <c r="E11" s="501"/>
      <c r="F11" s="501"/>
      <c r="G11" s="501"/>
      <c r="H11" s="502"/>
      <c r="I11" s="186">
        <v>59</v>
      </c>
      <c r="J11" s="202">
        <f>I11*0.9*72</f>
        <v>3823.2000000000003</v>
      </c>
      <c r="K11" s="281"/>
      <c r="L11" s="281"/>
    </row>
    <row r="12" spans="1:24" s="39" customFormat="1">
      <c r="A12" s="194" t="s">
        <v>474</v>
      </c>
      <c r="B12" s="500" t="s">
        <v>2324</v>
      </c>
      <c r="C12" s="501"/>
      <c r="D12" s="501"/>
      <c r="E12" s="501"/>
      <c r="F12" s="501"/>
      <c r="G12" s="501"/>
      <c r="H12" s="502"/>
      <c r="I12" s="186">
        <v>50</v>
      </c>
      <c r="J12" s="202">
        <f>I12*0.9*72</f>
        <v>3240</v>
      </c>
      <c r="K12" s="281"/>
      <c r="L12" s="281"/>
    </row>
    <row r="13" spans="1:24" s="39" customFormat="1">
      <c r="A13" s="76"/>
      <c r="B13" s="76"/>
      <c r="C13" s="76"/>
      <c r="D13" s="76"/>
      <c r="E13" s="76"/>
      <c r="F13" s="76"/>
      <c r="G13" s="76"/>
      <c r="H13" s="330"/>
      <c r="I13" s="77"/>
      <c r="J13" s="77"/>
      <c r="K13" s="78"/>
      <c r="L13" s="78"/>
    </row>
    <row r="14" spans="1:24" s="330" customFormat="1" ht="15.75">
      <c r="A14" s="57" t="s">
        <v>2253</v>
      </c>
      <c r="B14" s="163"/>
      <c r="C14" s="163"/>
      <c r="D14" s="163"/>
      <c r="E14" s="163"/>
      <c r="F14" s="163"/>
      <c r="G14" s="163"/>
      <c r="H14" s="163"/>
      <c r="I14" s="164"/>
      <c r="J14" s="165"/>
      <c r="K14" s="166"/>
      <c r="L14" s="167"/>
    </row>
    <row r="15" spans="1:24" s="39" customFormat="1" ht="15.75">
      <c r="A15" s="133"/>
      <c r="B15" s="428" t="s">
        <v>2302</v>
      </c>
      <c r="C15" s="428"/>
      <c r="D15" s="428"/>
      <c r="E15" s="428"/>
      <c r="F15" s="428"/>
      <c r="G15" s="133"/>
      <c r="H15" s="224" t="s">
        <v>2293</v>
      </c>
      <c r="I15" s="133"/>
      <c r="J15" s="133"/>
      <c r="K15" s="133"/>
      <c r="L15" s="133"/>
    </row>
    <row r="16" spans="1:24" s="39" customFormat="1" ht="15.75">
      <c r="A16" s="133"/>
      <c r="B16" s="429"/>
      <c r="C16" s="429"/>
      <c r="D16" s="429"/>
      <c r="E16" s="429"/>
      <c r="F16" s="429"/>
      <c r="G16" s="133"/>
      <c r="H16" s="224" t="s">
        <v>2290</v>
      </c>
      <c r="I16" s="133"/>
      <c r="J16" s="133"/>
      <c r="K16" s="133"/>
      <c r="L16" s="133"/>
    </row>
    <row r="17" spans="1:12" s="39" customFormat="1" ht="15.75">
      <c r="A17" s="133"/>
      <c r="B17" s="429"/>
      <c r="C17" s="429"/>
      <c r="D17" s="429"/>
      <c r="E17" s="429"/>
      <c r="F17" s="429"/>
      <c r="G17" s="133"/>
      <c r="H17" s="224" t="s">
        <v>2291</v>
      </c>
      <c r="I17" s="133"/>
      <c r="J17" s="133"/>
      <c r="K17" s="133"/>
      <c r="L17" s="133"/>
    </row>
    <row r="18" spans="1:12" s="39" customFormat="1" ht="15.75">
      <c r="A18" s="133"/>
      <c r="B18" s="429"/>
      <c r="C18" s="429"/>
      <c r="D18" s="429"/>
      <c r="E18" s="429"/>
      <c r="F18" s="429"/>
      <c r="G18" s="133"/>
      <c r="H18" s="224" t="s">
        <v>2292</v>
      </c>
      <c r="I18" s="133"/>
      <c r="J18" s="133"/>
      <c r="K18" s="133"/>
      <c r="L18" s="133"/>
    </row>
    <row r="19" spans="1:12" s="39" customFormat="1" ht="15.75">
      <c r="A19" s="133"/>
      <c r="B19" s="429"/>
      <c r="C19" s="429"/>
      <c r="D19" s="429"/>
      <c r="E19" s="429"/>
      <c r="F19" s="429"/>
      <c r="G19" s="133"/>
      <c r="H19" s="224" t="s">
        <v>2294</v>
      </c>
      <c r="I19" s="133"/>
      <c r="J19" s="133"/>
      <c r="K19" s="133"/>
      <c r="L19" s="133"/>
    </row>
    <row r="20" spans="1:12" s="39" customFormat="1" ht="36" customHeight="1">
      <c r="A20" s="67" t="s">
        <v>77</v>
      </c>
      <c r="B20" s="328" t="s">
        <v>2285</v>
      </c>
      <c r="C20" s="328" t="s">
        <v>2286</v>
      </c>
      <c r="D20" s="483" t="s">
        <v>2287</v>
      </c>
      <c r="E20" s="484"/>
      <c r="F20" s="483" t="s">
        <v>2288</v>
      </c>
      <c r="G20" s="491"/>
      <c r="H20" s="484"/>
      <c r="I20" s="317" t="s">
        <v>893</v>
      </c>
      <c r="J20" s="317" t="s">
        <v>894</v>
      </c>
      <c r="K20" s="75"/>
      <c r="L20" s="75"/>
    </row>
    <row r="21" spans="1:12" s="39" customFormat="1">
      <c r="A21" s="194" t="s">
        <v>2215</v>
      </c>
      <c r="B21" s="617">
        <v>3</v>
      </c>
      <c r="C21" s="618" t="s">
        <v>2298</v>
      </c>
      <c r="D21" s="611" t="s">
        <v>2297</v>
      </c>
      <c r="E21" s="612"/>
      <c r="F21" s="679"/>
      <c r="G21" s="680"/>
      <c r="H21" s="681"/>
      <c r="I21" s="186">
        <v>145</v>
      </c>
      <c r="J21" s="202">
        <f t="shared" ref="J21:J25" si="0">I21*0.9*72</f>
        <v>9396</v>
      </c>
      <c r="K21" s="281"/>
      <c r="L21" s="281"/>
    </row>
    <row r="22" spans="1:12" s="39" customFormat="1">
      <c r="A22" s="194" t="s">
        <v>2216</v>
      </c>
      <c r="B22" s="509"/>
      <c r="C22" s="619"/>
      <c r="D22" s="613"/>
      <c r="E22" s="614"/>
      <c r="F22" s="679" t="s">
        <v>2289</v>
      </c>
      <c r="G22" s="680"/>
      <c r="H22" s="681"/>
      <c r="I22" s="186">
        <v>181</v>
      </c>
      <c r="J22" s="202">
        <f t="shared" si="0"/>
        <v>11728.800000000001</v>
      </c>
      <c r="K22" s="281"/>
      <c r="L22" s="281"/>
    </row>
    <row r="23" spans="1:12" s="39" customFormat="1">
      <c r="A23" s="194" t="s">
        <v>2217</v>
      </c>
      <c r="B23" s="509"/>
      <c r="C23" s="618" t="s">
        <v>2299</v>
      </c>
      <c r="D23" s="613"/>
      <c r="E23" s="614"/>
      <c r="F23" s="679"/>
      <c r="G23" s="680"/>
      <c r="H23" s="681"/>
      <c r="I23" s="186">
        <v>170</v>
      </c>
      <c r="J23" s="202">
        <f t="shared" si="0"/>
        <v>11016</v>
      </c>
      <c r="K23" s="281"/>
      <c r="L23" s="281"/>
    </row>
    <row r="24" spans="1:12" s="39" customFormat="1">
      <c r="A24" s="194" t="s">
        <v>2218</v>
      </c>
      <c r="B24" s="509"/>
      <c r="C24" s="619"/>
      <c r="D24" s="615"/>
      <c r="E24" s="616"/>
      <c r="F24" s="679" t="s">
        <v>2289</v>
      </c>
      <c r="G24" s="680"/>
      <c r="H24" s="681"/>
      <c r="I24" s="186">
        <v>185</v>
      </c>
      <c r="J24" s="202">
        <f t="shared" si="0"/>
        <v>11988</v>
      </c>
      <c r="K24" s="281"/>
      <c r="L24" s="281"/>
    </row>
    <row r="25" spans="1:12" s="39" customFormat="1">
      <c r="A25" s="194" t="s">
        <v>2219</v>
      </c>
      <c r="B25" s="509"/>
      <c r="C25" s="618" t="s">
        <v>2298</v>
      </c>
      <c r="D25" s="684" t="s">
        <v>2295</v>
      </c>
      <c r="E25" s="685"/>
      <c r="F25" s="679" t="s">
        <v>2301</v>
      </c>
      <c r="G25" s="680"/>
      <c r="H25" s="681"/>
      <c r="I25" s="186">
        <v>209</v>
      </c>
      <c r="J25" s="202">
        <f t="shared" si="0"/>
        <v>13543.199999999999</v>
      </c>
      <c r="K25" s="281"/>
      <c r="L25" s="281"/>
    </row>
    <row r="26" spans="1:12" s="39" customFormat="1">
      <c r="A26" s="194" t="s">
        <v>2220</v>
      </c>
      <c r="B26" s="510"/>
      <c r="C26" s="622"/>
      <c r="D26" s="686"/>
      <c r="E26" s="687"/>
      <c r="F26" s="679" t="s">
        <v>2300</v>
      </c>
      <c r="G26" s="680"/>
      <c r="H26" s="681"/>
      <c r="I26" s="186">
        <v>230</v>
      </c>
      <c r="J26" s="202">
        <f>I26*0.9*72</f>
        <v>14904</v>
      </c>
      <c r="K26" s="281"/>
      <c r="L26" s="281"/>
    </row>
    <row r="27" spans="1:12" s="39" customFormat="1">
      <c r="A27" s="194" t="s">
        <v>2221</v>
      </c>
      <c r="B27" s="617">
        <v>5</v>
      </c>
      <c r="C27" s="622"/>
      <c r="D27" s="611" t="s">
        <v>2297</v>
      </c>
      <c r="E27" s="612"/>
      <c r="F27" s="679"/>
      <c r="G27" s="680"/>
      <c r="H27" s="681"/>
      <c r="I27" s="186">
        <v>160</v>
      </c>
      <c r="J27" s="202">
        <f t="shared" ref="J27:J31" si="1">I27*0.9*72</f>
        <v>10368</v>
      </c>
      <c r="K27" s="281"/>
      <c r="L27" s="281"/>
    </row>
    <row r="28" spans="1:12" s="39" customFormat="1">
      <c r="A28" s="194" t="s">
        <v>3048</v>
      </c>
      <c r="B28" s="509"/>
      <c r="C28" s="619"/>
      <c r="D28" s="613"/>
      <c r="E28" s="614"/>
      <c r="F28" s="679" t="s">
        <v>2289</v>
      </c>
      <c r="G28" s="680"/>
      <c r="H28" s="681"/>
      <c r="I28" s="186">
        <v>190</v>
      </c>
      <c r="J28" s="202">
        <f t="shared" ref="J28" si="2">I28*0.9*72</f>
        <v>12312</v>
      </c>
      <c r="K28" s="281"/>
      <c r="L28" s="281"/>
    </row>
    <row r="29" spans="1:12" s="39" customFormat="1">
      <c r="A29" s="194" t="s">
        <v>2222</v>
      </c>
      <c r="B29" s="509"/>
      <c r="C29" s="618" t="s">
        <v>2299</v>
      </c>
      <c r="D29" s="613"/>
      <c r="E29" s="614"/>
      <c r="F29" s="679"/>
      <c r="G29" s="680"/>
      <c r="H29" s="681"/>
      <c r="I29" s="186">
        <v>178</v>
      </c>
      <c r="J29" s="202">
        <f t="shared" si="1"/>
        <v>11534.400000000001</v>
      </c>
      <c r="K29" s="281"/>
      <c r="L29" s="281"/>
    </row>
    <row r="30" spans="1:12" s="39" customFormat="1">
      <c r="A30" s="194" t="s">
        <v>3049</v>
      </c>
      <c r="B30" s="509"/>
      <c r="C30" s="619"/>
      <c r="D30" s="615"/>
      <c r="E30" s="616"/>
      <c r="F30" s="679" t="s">
        <v>2289</v>
      </c>
      <c r="G30" s="680"/>
      <c r="H30" s="681"/>
      <c r="I30" s="186">
        <v>195</v>
      </c>
      <c r="J30" s="202">
        <f t="shared" ref="J30" si="3">I30*0.9*72</f>
        <v>12636</v>
      </c>
      <c r="K30" s="281"/>
      <c r="L30" s="281"/>
    </row>
    <row r="31" spans="1:12" s="39" customFormat="1">
      <c r="A31" s="194" t="s">
        <v>2223</v>
      </c>
      <c r="B31" s="509"/>
      <c r="C31" s="618" t="s">
        <v>2298</v>
      </c>
      <c r="D31" s="611" t="s">
        <v>2296</v>
      </c>
      <c r="E31" s="612"/>
      <c r="F31" s="679" t="s">
        <v>2301</v>
      </c>
      <c r="G31" s="680"/>
      <c r="H31" s="681"/>
      <c r="I31" s="186">
        <v>214</v>
      </c>
      <c r="J31" s="202">
        <f t="shared" si="1"/>
        <v>13867.199999999999</v>
      </c>
      <c r="K31" s="281"/>
      <c r="L31" s="281"/>
    </row>
    <row r="32" spans="1:12" s="39" customFormat="1">
      <c r="A32" s="194" t="s">
        <v>3050</v>
      </c>
      <c r="B32" s="510"/>
      <c r="C32" s="622"/>
      <c r="D32" s="615"/>
      <c r="E32" s="616"/>
      <c r="F32" s="679" t="s">
        <v>2300</v>
      </c>
      <c r="G32" s="680"/>
      <c r="H32" s="681"/>
      <c r="I32" s="186">
        <v>239</v>
      </c>
      <c r="J32" s="202">
        <f t="shared" ref="J32" si="4">I32*0.9*72</f>
        <v>15487.199999999999</v>
      </c>
      <c r="K32" s="281"/>
      <c r="L32" s="281"/>
    </row>
    <row r="33" spans="1:12" s="39" customFormat="1">
      <c r="A33" s="194" t="s">
        <v>2224</v>
      </c>
      <c r="B33" s="617">
        <v>10</v>
      </c>
      <c r="C33" s="622"/>
      <c r="D33" s="611" t="s">
        <v>2297</v>
      </c>
      <c r="E33" s="612"/>
      <c r="F33" s="679"/>
      <c r="G33" s="680"/>
      <c r="H33" s="681"/>
      <c r="I33" s="186">
        <v>209</v>
      </c>
      <c r="J33" s="202">
        <f t="shared" ref="J33:J38" si="5">I33*0.9*72</f>
        <v>13543.199999999999</v>
      </c>
      <c r="K33" s="281"/>
      <c r="L33" s="281"/>
    </row>
    <row r="34" spans="1:12" s="39" customFormat="1">
      <c r="A34" s="194" t="s">
        <v>2225</v>
      </c>
      <c r="B34" s="509"/>
      <c r="C34" s="619"/>
      <c r="D34" s="613"/>
      <c r="E34" s="614"/>
      <c r="F34" s="679" t="s">
        <v>2289</v>
      </c>
      <c r="G34" s="680"/>
      <c r="H34" s="681"/>
      <c r="I34" s="186">
        <v>235</v>
      </c>
      <c r="J34" s="202">
        <f t="shared" si="5"/>
        <v>15228</v>
      </c>
      <c r="K34" s="281"/>
      <c r="L34" s="281"/>
    </row>
    <row r="35" spans="1:12" s="39" customFormat="1">
      <c r="A35" s="194" t="s">
        <v>2226</v>
      </c>
      <c r="B35" s="509"/>
      <c r="C35" s="618" t="s">
        <v>2299</v>
      </c>
      <c r="D35" s="613"/>
      <c r="E35" s="614"/>
      <c r="F35" s="679"/>
      <c r="G35" s="680"/>
      <c r="H35" s="681"/>
      <c r="I35" s="186">
        <v>228</v>
      </c>
      <c r="J35" s="202">
        <f t="shared" si="5"/>
        <v>14774.400000000001</v>
      </c>
      <c r="K35" s="281"/>
      <c r="L35" s="281"/>
    </row>
    <row r="36" spans="1:12" s="39" customFormat="1">
      <c r="A36" s="194" t="s">
        <v>2227</v>
      </c>
      <c r="B36" s="509"/>
      <c r="C36" s="619"/>
      <c r="D36" s="615"/>
      <c r="E36" s="616"/>
      <c r="F36" s="679" t="s">
        <v>2289</v>
      </c>
      <c r="G36" s="680"/>
      <c r="H36" s="681"/>
      <c r="I36" s="186">
        <v>255</v>
      </c>
      <c r="J36" s="202">
        <f t="shared" si="5"/>
        <v>16524</v>
      </c>
      <c r="K36" s="281"/>
      <c r="L36" s="281"/>
    </row>
    <row r="37" spans="1:12" s="39" customFormat="1">
      <c r="A37" s="194" t="s">
        <v>2228</v>
      </c>
      <c r="B37" s="509"/>
      <c r="C37" s="618" t="s">
        <v>2298</v>
      </c>
      <c r="D37" s="684" t="s">
        <v>2295</v>
      </c>
      <c r="E37" s="685"/>
      <c r="F37" s="679" t="s">
        <v>2301</v>
      </c>
      <c r="G37" s="680"/>
      <c r="H37" s="681"/>
      <c r="I37" s="186">
        <v>264</v>
      </c>
      <c r="J37" s="202">
        <f t="shared" si="5"/>
        <v>17107.2</v>
      </c>
      <c r="K37" s="281"/>
      <c r="L37" s="281"/>
    </row>
    <row r="38" spans="1:12" s="39" customFormat="1">
      <c r="A38" s="194" t="s">
        <v>2229</v>
      </c>
      <c r="B38" s="510"/>
      <c r="C38" s="622"/>
      <c r="D38" s="686"/>
      <c r="E38" s="687"/>
      <c r="F38" s="679" t="s">
        <v>2300</v>
      </c>
      <c r="G38" s="680"/>
      <c r="H38" s="681"/>
      <c r="I38" s="186">
        <v>296</v>
      </c>
      <c r="J38" s="202">
        <f t="shared" si="5"/>
        <v>19180.800000000003</v>
      </c>
      <c r="K38" s="281"/>
      <c r="L38" s="281"/>
    </row>
    <row r="39" spans="1:12" s="39" customFormat="1">
      <c r="A39" s="194" t="s">
        <v>2233</v>
      </c>
      <c r="B39" s="617">
        <v>20</v>
      </c>
      <c r="C39" s="622"/>
      <c r="D39" s="611" t="s">
        <v>2297</v>
      </c>
      <c r="E39" s="612"/>
      <c r="F39" s="679"/>
      <c r="G39" s="680"/>
      <c r="H39" s="681"/>
      <c r="I39" s="186">
        <v>218</v>
      </c>
      <c r="J39" s="202">
        <f t="shared" ref="J39:J44" si="6">I39*0.9*72</f>
        <v>14126.400000000001</v>
      </c>
      <c r="K39" s="281"/>
      <c r="L39" s="281"/>
    </row>
    <row r="40" spans="1:12" s="39" customFormat="1">
      <c r="A40" s="194" t="s">
        <v>2230</v>
      </c>
      <c r="B40" s="509"/>
      <c r="C40" s="619"/>
      <c r="D40" s="613"/>
      <c r="E40" s="614"/>
      <c r="F40" s="679" t="s">
        <v>2289</v>
      </c>
      <c r="G40" s="680"/>
      <c r="H40" s="681"/>
      <c r="I40" s="186">
        <v>243</v>
      </c>
      <c r="J40" s="202">
        <f t="shared" si="6"/>
        <v>15746.400000000001</v>
      </c>
      <c r="K40" s="281"/>
      <c r="L40" s="281"/>
    </row>
    <row r="41" spans="1:12" s="39" customFormat="1">
      <c r="A41" s="194" t="s">
        <v>2234</v>
      </c>
      <c r="B41" s="509"/>
      <c r="C41" s="618" t="s">
        <v>2299</v>
      </c>
      <c r="D41" s="613"/>
      <c r="E41" s="614"/>
      <c r="F41" s="679"/>
      <c r="G41" s="680"/>
      <c r="H41" s="681"/>
      <c r="I41" s="186">
        <v>248</v>
      </c>
      <c r="J41" s="202">
        <f t="shared" si="6"/>
        <v>16070.400000000001</v>
      </c>
      <c r="K41" s="281"/>
      <c r="L41" s="281"/>
    </row>
    <row r="42" spans="1:12" s="39" customFormat="1">
      <c r="A42" s="194" t="s">
        <v>2231</v>
      </c>
      <c r="B42" s="509"/>
      <c r="C42" s="619"/>
      <c r="D42" s="615"/>
      <c r="E42" s="616"/>
      <c r="F42" s="679" t="s">
        <v>2289</v>
      </c>
      <c r="G42" s="680"/>
      <c r="H42" s="681"/>
      <c r="I42" s="186">
        <v>271</v>
      </c>
      <c r="J42" s="202">
        <f t="shared" si="6"/>
        <v>17560.8</v>
      </c>
      <c r="K42" s="281"/>
      <c r="L42" s="281"/>
    </row>
    <row r="43" spans="1:12" s="39" customFormat="1">
      <c r="A43" s="194" t="s">
        <v>2235</v>
      </c>
      <c r="B43" s="509"/>
      <c r="C43" s="618" t="s">
        <v>2298</v>
      </c>
      <c r="D43" s="684" t="s">
        <v>2295</v>
      </c>
      <c r="E43" s="685"/>
      <c r="F43" s="679" t="s">
        <v>2301</v>
      </c>
      <c r="G43" s="680"/>
      <c r="H43" s="681"/>
      <c r="I43" s="186">
        <v>276</v>
      </c>
      <c r="J43" s="202">
        <f t="shared" si="6"/>
        <v>17884.8</v>
      </c>
      <c r="K43" s="281"/>
      <c r="L43" s="281"/>
    </row>
    <row r="44" spans="1:12" s="39" customFormat="1">
      <c r="A44" s="194" t="s">
        <v>2232</v>
      </c>
      <c r="B44" s="510"/>
      <c r="C44" s="619"/>
      <c r="D44" s="686"/>
      <c r="E44" s="687"/>
      <c r="F44" s="679" t="s">
        <v>2300</v>
      </c>
      <c r="G44" s="680"/>
      <c r="H44" s="681"/>
      <c r="I44" s="186">
        <v>306</v>
      </c>
      <c r="J44" s="202">
        <f t="shared" si="6"/>
        <v>19828.800000000003</v>
      </c>
      <c r="K44" s="281"/>
      <c r="L44" s="281"/>
    </row>
    <row r="45" spans="1:12" s="39" customFormat="1">
      <c r="A45" s="76"/>
      <c r="B45" s="76"/>
      <c r="C45" s="76"/>
      <c r="D45" s="76"/>
      <c r="E45" s="76"/>
      <c r="F45" s="76"/>
      <c r="G45" s="76"/>
      <c r="H45" s="330"/>
      <c r="I45" s="77"/>
      <c r="J45" s="77"/>
      <c r="K45" s="78"/>
      <c r="L45" s="78"/>
    </row>
    <row r="46" spans="1:12" s="330" customFormat="1" ht="15.75">
      <c r="A46" s="57" t="s">
        <v>2254</v>
      </c>
      <c r="B46" s="163"/>
      <c r="C46" s="163"/>
      <c r="D46" s="163"/>
      <c r="E46" s="163"/>
      <c r="F46" s="163"/>
      <c r="G46" s="163"/>
      <c r="H46" s="163"/>
      <c r="I46" s="164"/>
      <c r="J46" s="165"/>
      <c r="K46" s="166"/>
      <c r="L46" s="167"/>
    </row>
    <row r="47" spans="1:12" s="39" customFormat="1" ht="15.75">
      <c r="A47" s="133"/>
      <c r="B47" s="428" t="s">
        <v>2303</v>
      </c>
      <c r="C47" s="428"/>
      <c r="D47" s="428"/>
      <c r="E47" s="428"/>
      <c r="F47" s="428"/>
      <c r="G47" s="133"/>
      <c r="H47" s="224" t="s">
        <v>2293</v>
      </c>
      <c r="I47" s="133"/>
      <c r="J47" s="133"/>
      <c r="K47" s="133"/>
      <c r="L47" s="133"/>
    </row>
    <row r="48" spans="1:12" s="39" customFormat="1" ht="15.75">
      <c r="A48" s="133"/>
      <c r="B48" s="429"/>
      <c r="C48" s="429"/>
      <c r="D48" s="429"/>
      <c r="E48" s="429"/>
      <c r="F48" s="429"/>
      <c r="G48" s="133"/>
      <c r="H48" s="224" t="s">
        <v>2290</v>
      </c>
      <c r="I48" s="133"/>
      <c r="J48" s="133"/>
      <c r="K48" s="133"/>
      <c r="L48" s="133"/>
    </row>
    <row r="49" spans="1:12" s="39" customFormat="1" ht="15.75">
      <c r="A49" s="133"/>
      <c r="B49" s="429"/>
      <c r="C49" s="429"/>
      <c r="D49" s="429"/>
      <c r="E49" s="429"/>
      <c r="F49" s="429"/>
      <c r="G49" s="133"/>
      <c r="H49" s="224" t="s">
        <v>2291</v>
      </c>
      <c r="I49" s="133"/>
      <c r="J49" s="133"/>
      <c r="K49" s="133"/>
      <c r="L49" s="133"/>
    </row>
    <row r="50" spans="1:12" s="39" customFormat="1" ht="15.75">
      <c r="A50" s="133"/>
      <c r="B50" s="429"/>
      <c r="C50" s="429"/>
      <c r="D50" s="429"/>
      <c r="E50" s="429"/>
      <c r="F50" s="429"/>
      <c r="G50" s="133"/>
      <c r="H50" s="224" t="s">
        <v>2292</v>
      </c>
      <c r="I50" s="133"/>
      <c r="J50" s="133"/>
      <c r="K50" s="133"/>
      <c r="L50" s="133"/>
    </row>
    <row r="51" spans="1:12" s="39" customFormat="1" ht="15.75">
      <c r="A51" s="133"/>
      <c r="B51" s="429"/>
      <c r="C51" s="429"/>
      <c r="D51" s="429"/>
      <c r="E51" s="429"/>
      <c r="F51" s="429"/>
      <c r="G51" s="133"/>
      <c r="H51" s="224" t="s">
        <v>2294</v>
      </c>
      <c r="I51" s="133"/>
      <c r="J51" s="133"/>
      <c r="K51" s="133"/>
      <c r="L51" s="133"/>
    </row>
    <row r="52" spans="1:12" s="39" customFormat="1" ht="30">
      <c r="A52" s="67" t="s">
        <v>77</v>
      </c>
      <c r="B52" s="328" t="s">
        <v>2285</v>
      </c>
      <c r="C52" s="328" t="s">
        <v>2286</v>
      </c>
      <c r="D52" s="483" t="s">
        <v>2287</v>
      </c>
      <c r="E52" s="484"/>
      <c r="F52" s="483" t="s">
        <v>2288</v>
      </c>
      <c r="G52" s="491"/>
      <c r="H52" s="484"/>
      <c r="I52" s="317" t="s">
        <v>893</v>
      </c>
      <c r="J52" s="317" t="s">
        <v>894</v>
      </c>
      <c r="K52" s="75"/>
      <c r="L52" s="75"/>
    </row>
    <row r="53" spans="1:12" s="39" customFormat="1">
      <c r="A53" s="194" t="s">
        <v>2236</v>
      </c>
      <c r="B53" s="617">
        <v>5</v>
      </c>
      <c r="C53" s="329" t="s">
        <v>2310</v>
      </c>
      <c r="D53" s="608" t="s">
        <v>2305</v>
      </c>
      <c r="E53" s="609"/>
      <c r="F53" s="608"/>
      <c r="G53" s="688"/>
      <c r="H53" s="609"/>
      <c r="I53" s="234">
        <v>79</v>
      </c>
      <c r="J53" s="233">
        <f t="shared" ref="J53:J63" si="7">I53*0.9*72</f>
        <v>5119.2000000000007</v>
      </c>
      <c r="K53" s="235"/>
      <c r="L53" s="235"/>
    </row>
    <row r="54" spans="1:12" s="39" customFormat="1" ht="30" customHeight="1">
      <c r="A54" s="194" t="s">
        <v>2237</v>
      </c>
      <c r="B54" s="509"/>
      <c r="C54" s="618" t="s">
        <v>2311</v>
      </c>
      <c r="D54" s="682" t="s">
        <v>2306</v>
      </c>
      <c r="E54" s="609"/>
      <c r="F54" s="682" t="s">
        <v>2309</v>
      </c>
      <c r="G54" s="689"/>
      <c r="H54" s="683"/>
      <c r="I54" s="234">
        <v>104</v>
      </c>
      <c r="J54" s="233">
        <f t="shared" si="7"/>
        <v>6739.2000000000007</v>
      </c>
      <c r="K54" s="235"/>
      <c r="L54" s="235"/>
    </row>
    <row r="55" spans="1:12" s="39" customFormat="1">
      <c r="A55" s="194" t="s">
        <v>2238</v>
      </c>
      <c r="B55" s="509"/>
      <c r="C55" s="622"/>
      <c r="D55" s="611" t="s">
        <v>2305</v>
      </c>
      <c r="E55" s="612"/>
      <c r="F55" s="608"/>
      <c r="G55" s="688"/>
      <c r="H55" s="609"/>
      <c r="I55" s="234">
        <v>78</v>
      </c>
      <c r="J55" s="233">
        <f t="shared" si="7"/>
        <v>5054.4000000000005</v>
      </c>
      <c r="K55" s="235"/>
      <c r="L55" s="235"/>
    </row>
    <row r="56" spans="1:12" s="39" customFormat="1">
      <c r="A56" s="194" t="s">
        <v>2239</v>
      </c>
      <c r="B56" s="509"/>
      <c r="C56" s="619"/>
      <c r="D56" s="613"/>
      <c r="E56" s="614"/>
      <c r="F56" s="608" t="s">
        <v>2307</v>
      </c>
      <c r="G56" s="688"/>
      <c r="H56" s="609"/>
      <c r="I56" s="234">
        <v>95</v>
      </c>
      <c r="J56" s="233">
        <f t="shared" si="7"/>
        <v>6156</v>
      </c>
      <c r="K56" s="235"/>
      <c r="L56" s="235"/>
    </row>
    <row r="57" spans="1:12" s="39" customFormat="1">
      <c r="A57" s="194" t="s">
        <v>2240</v>
      </c>
      <c r="B57" s="509"/>
      <c r="C57" s="618" t="s">
        <v>2310</v>
      </c>
      <c r="D57" s="613"/>
      <c r="E57" s="614"/>
      <c r="F57" s="608"/>
      <c r="G57" s="688"/>
      <c r="H57" s="609"/>
      <c r="I57" s="234">
        <v>79</v>
      </c>
      <c r="J57" s="233">
        <f t="shared" si="7"/>
        <v>5119.2000000000007</v>
      </c>
      <c r="K57" s="235"/>
      <c r="L57" s="235"/>
    </row>
    <row r="58" spans="1:12" s="39" customFormat="1">
      <c r="A58" s="194" t="s">
        <v>2241</v>
      </c>
      <c r="B58" s="509"/>
      <c r="C58" s="619"/>
      <c r="D58" s="615"/>
      <c r="E58" s="616"/>
      <c r="F58" s="608" t="s">
        <v>2307</v>
      </c>
      <c r="G58" s="688"/>
      <c r="H58" s="609"/>
      <c r="I58" s="234">
        <v>97</v>
      </c>
      <c r="J58" s="233">
        <f t="shared" si="7"/>
        <v>6285.5999999999995</v>
      </c>
      <c r="K58" s="235"/>
      <c r="L58" s="235"/>
    </row>
    <row r="59" spans="1:12" s="39" customFormat="1">
      <c r="A59" s="194" t="s">
        <v>2242</v>
      </c>
      <c r="B59" s="509"/>
      <c r="C59" s="618" t="s">
        <v>2311</v>
      </c>
      <c r="D59" s="682" t="s">
        <v>2312</v>
      </c>
      <c r="E59" s="609"/>
      <c r="F59" s="679" t="s">
        <v>2301</v>
      </c>
      <c r="G59" s="680"/>
      <c r="H59" s="681"/>
      <c r="I59" s="234">
        <v>121</v>
      </c>
      <c r="J59" s="233">
        <f t="shared" si="7"/>
        <v>7840.8</v>
      </c>
      <c r="K59" s="235"/>
      <c r="L59" s="235"/>
    </row>
    <row r="60" spans="1:12" s="39" customFormat="1">
      <c r="A60" s="194" t="s">
        <v>2243</v>
      </c>
      <c r="B60" s="509"/>
      <c r="C60" s="622"/>
      <c r="D60" s="608" t="s">
        <v>2305</v>
      </c>
      <c r="E60" s="609"/>
      <c r="F60" s="608"/>
      <c r="G60" s="688"/>
      <c r="H60" s="609"/>
      <c r="I60" s="234">
        <v>78</v>
      </c>
      <c r="J60" s="233">
        <f t="shared" si="7"/>
        <v>5054.4000000000005</v>
      </c>
      <c r="K60" s="235"/>
      <c r="L60" s="235"/>
    </row>
    <row r="61" spans="1:12" s="39" customFormat="1" ht="15" customHeight="1">
      <c r="A61" s="194" t="s">
        <v>2244</v>
      </c>
      <c r="B61" s="509"/>
      <c r="C61" s="622"/>
      <c r="D61" s="684" t="s">
        <v>2306</v>
      </c>
      <c r="E61" s="685"/>
      <c r="F61" s="679" t="s">
        <v>2301</v>
      </c>
      <c r="G61" s="680"/>
      <c r="H61" s="681"/>
      <c r="I61" s="234">
        <v>122</v>
      </c>
      <c r="J61" s="233">
        <f t="shared" si="7"/>
        <v>7905.5999999999995</v>
      </c>
      <c r="K61" s="235"/>
      <c r="L61" s="235"/>
    </row>
    <row r="62" spans="1:12" s="39" customFormat="1">
      <c r="A62" s="194" t="s">
        <v>2245</v>
      </c>
      <c r="B62" s="509"/>
      <c r="C62" s="619"/>
      <c r="D62" s="686"/>
      <c r="E62" s="687"/>
      <c r="F62" s="679" t="s">
        <v>2300</v>
      </c>
      <c r="G62" s="680"/>
      <c r="H62" s="681"/>
      <c r="I62" s="234">
        <v>143</v>
      </c>
      <c r="J62" s="233">
        <f t="shared" si="7"/>
        <v>9266.4000000000015</v>
      </c>
      <c r="K62" s="235"/>
      <c r="L62" s="235"/>
    </row>
    <row r="63" spans="1:12" s="39" customFormat="1">
      <c r="A63" s="194" t="s">
        <v>2246</v>
      </c>
      <c r="B63" s="510"/>
      <c r="C63" s="329" t="s">
        <v>2310</v>
      </c>
      <c r="D63" s="611" t="s">
        <v>2305</v>
      </c>
      <c r="E63" s="612"/>
      <c r="F63" s="608" t="s">
        <v>2308</v>
      </c>
      <c r="G63" s="688"/>
      <c r="H63" s="609"/>
      <c r="I63" s="234">
        <v>109</v>
      </c>
      <c r="J63" s="233">
        <f t="shared" si="7"/>
        <v>7063.2000000000007</v>
      </c>
      <c r="K63" s="235"/>
      <c r="L63" s="235"/>
    </row>
    <row r="64" spans="1:12" s="39" customFormat="1">
      <c r="A64" s="194" t="s">
        <v>3022</v>
      </c>
      <c r="B64" s="617">
        <v>8</v>
      </c>
      <c r="C64" s="329" t="s">
        <v>2311</v>
      </c>
      <c r="D64" s="613"/>
      <c r="E64" s="614"/>
      <c r="F64" s="608"/>
      <c r="G64" s="688"/>
      <c r="H64" s="609"/>
      <c r="I64" s="234">
        <v>99</v>
      </c>
      <c r="J64" s="233">
        <f t="shared" ref="J64:J67" si="8">I64*0.9*72</f>
        <v>6415.2000000000007</v>
      </c>
      <c r="K64" s="235"/>
      <c r="L64" s="235"/>
    </row>
    <row r="65" spans="1:12" s="39" customFormat="1">
      <c r="A65" s="194" t="s">
        <v>3023</v>
      </c>
      <c r="B65" s="509"/>
      <c r="C65" s="618" t="s">
        <v>2310</v>
      </c>
      <c r="D65" s="613"/>
      <c r="E65" s="614"/>
      <c r="F65" s="608"/>
      <c r="G65" s="688"/>
      <c r="H65" s="609"/>
      <c r="I65" s="234">
        <v>102</v>
      </c>
      <c r="J65" s="233">
        <f t="shared" si="8"/>
        <v>6609.5999999999995</v>
      </c>
      <c r="K65" s="235"/>
      <c r="L65" s="235"/>
    </row>
    <row r="66" spans="1:12" s="39" customFormat="1">
      <c r="A66" s="194" t="s">
        <v>2247</v>
      </c>
      <c r="B66" s="510"/>
      <c r="C66" s="619"/>
      <c r="D66" s="615"/>
      <c r="E66" s="616"/>
      <c r="F66" s="608" t="s">
        <v>2307</v>
      </c>
      <c r="G66" s="688"/>
      <c r="H66" s="609"/>
      <c r="I66" s="234">
        <v>120</v>
      </c>
      <c r="J66" s="233">
        <f t="shared" si="8"/>
        <v>7776</v>
      </c>
      <c r="K66" s="235"/>
      <c r="L66" s="235"/>
    </row>
    <row r="67" spans="1:12" s="39" customFormat="1">
      <c r="A67" s="194" t="s">
        <v>2248</v>
      </c>
      <c r="B67" s="319">
        <v>10</v>
      </c>
      <c r="C67" s="618" t="s">
        <v>2311</v>
      </c>
      <c r="D67" s="682" t="s">
        <v>2312</v>
      </c>
      <c r="E67" s="609"/>
      <c r="F67" s="679" t="s">
        <v>2301</v>
      </c>
      <c r="G67" s="680"/>
      <c r="H67" s="681"/>
      <c r="I67" s="234">
        <v>149</v>
      </c>
      <c r="J67" s="233">
        <f t="shared" si="8"/>
        <v>9655.1999999999989</v>
      </c>
      <c r="K67" s="235"/>
      <c r="L67" s="235"/>
    </row>
    <row r="68" spans="1:12" s="39" customFormat="1">
      <c r="A68" s="194" t="s">
        <v>2249</v>
      </c>
      <c r="B68" s="617">
        <v>15</v>
      </c>
      <c r="C68" s="622"/>
      <c r="D68" s="611" t="s">
        <v>2305</v>
      </c>
      <c r="E68" s="612"/>
      <c r="F68" s="608"/>
      <c r="G68" s="688"/>
      <c r="H68" s="609"/>
      <c r="I68" s="234">
        <v>162</v>
      </c>
      <c r="J68" s="233">
        <f t="shared" ref="J68:J90" si="9">I68*0.9*72</f>
        <v>10497.6</v>
      </c>
      <c r="K68" s="235"/>
      <c r="L68" s="235"/>
    </row>
    <row r="69" spans="1:12" s="39" customFormat="1">
      <c r="A69" s="194" t="s">
        <v>2250</v>
      </c>
      <c r="B69" s="509"/>
      <c r="C69" s="622"/>
      <c r="D69" s="615"/>
      <c r="E69" s="616"/>
      <c r="F69" s="608" t="s">
        <v>2307</v>
      </c>
      <c r="G69" s="688"/>
      <c r="H69" s="609"/>
      <c r="I69" s="234">
        <v>162</v>
      </c>
      <c r="J69" s="233">
        <f t="shared" si="9"/>
        <v>10497.6</v>
      </c>
      <c r="K69" s="235"/>
      <c r="L69" s="235"/>
    </row>
    <row r="70" spans="1:12" s="39" customFormat="1">
      <c r="A70" s="194" t="s">
        <v>2251</v>
      </c>
      <c r="B70" s="509"/>
      <c r="C70" s="619"/>
      <c r="D70" s="682" t="s">
        <v>2312</v>
      </c>
      <c r="E70" s="609"/>
      <c r="F70" s="679" t="s">
        <v>2301</v>
      </c>
      <c r="G70" s="680"/>
      <c r="H70" s="681"/>
      <c r="I70" s="234">
        <v>191</v>
      </c>
      <c r="J70" s="233">
        <f t="shared" si="9"/>
        <v>12376.800000000001</v>
      </c>
      <c r="K70" s="235"/>
      <c r="L70" s="235"/>
    </row>
    <row r="71" spans="1:12" s="39" customFormat="1">
      <c r="A71" s="194" t="s">
        <v>3024</v>
      </c>
      <c r="B71" s="509"/>
      <c r="C71" s="618" t="s">
        <v>2310</v>
      </c>
      <c r="D71" s="611" t="s">
        <v>2305</v>
      </c>
      <c r="E71" s="612"/>
      <c r="F71" s="608"/>
      <c r="G71" s="688"/>
      <c r="H71" s="609"/>
      <c r="I71" s="234">
        <v>128</v>
      </c>
      <c r="J71" s="233">
        <f t="shared" si="9"/>
        <v>8294.4</v>
      </c>
      <c r="K71" s="235"/>
      <c r="L71" s="235"/>
    </row>
    <row r="72" spans="1:12" s="39" customFormat="1">
      <c r="A72" s="194" t="s">
        <v>2252</v>
      </c>
      <c r="B72" s="510"/>
      <c r="C72" s="619"/>
      <c r="D72" s="613"/>
      <c r="E72" s="614"/>
      <c r="F72" s="608" t="s">
        <v>2307</v>
      </c>
      <c r="G72" s="688"/>
      <c r="H72" s="609"/>
      <c r="I72" s="234">
        <v>157</v>
      </c>
      <c r="J72" s="233">
        <f t="shared" si="9"/>
        <v>10173.6</v>
      </c>
      <c r="K72" s="235"/>
      <c r="L72" s="235"/>
    </row>
    <row r="73" spans="1:12" s="39" customFormat="1">
      <c r="A73" s="194" t="s">
        <v>2255</v>
      </c>
      <c r="B73" s="617">
        <v>20</v>
      </c>
      <c r="C73" s="618" t="s">
        <v>2298</v>
      </c>
      <c r="D73" s="613"/>
      <c r="E73" s="614"/>
      <c r="F73" s="608"/>
      <c r="G73" s="688"/>
      <c r="H73" s="609"/>
      <c r="I73" s="234">
        <v>141</v>
      </c>
      <c r="J73" s="233">
        <f t="shared" si="9"/>
        <v>9136.8000000000011</v>
      </c>
      <c r="K73" s="235"/>
      <c r="L73" s="235"/>
    </row>
    <row r="74" spans="1:12" s="39" customFormat="1">
      <c r="A74" s="194" t="s">
        <v>2256</v>
      </c>
      <c r="B74" s="509"/>
      <c r="C74" s="619"/>
      <c r="D74" s="613"/>
      <c r="E74" s="614"/>
      <c r="F74" s="608" t="s">
        <v>2289</v>
      </c>
      <c r="G74" s="688"/>
      <c r="H74" s="609"/>
      <c r="I74" s="234">
        <v>177</v>
      </c>
      <c r="J74" s="233">
        <f t="shared" si="9"/>
        <v>11469.6</v>
      </c>
      <c r="K74" s="235"/>
      <c r="L74" s="235"/>
    </row>
    <row r="75" spans="1:12" s="39" customFormat="1">
      <c r="A75" s="194" t="s">
        <v>2257</v>
      </c>
      <c r="B75" s="509"/>
      <c r="C75" s="618" t="s">
        <v>2299</v>
      </c>
      <c r="D75" s="613"/>
      <c r="E75" s="614"/>
      <c r="F75" s="608"/>
      <c r="G75" s="688"/>
      <c r="H75" s="609"/>
      <c r="I75" s="234">
        <v>145</v>
      </c>
      <c r="J75" s="233">
        <f t="shared" si="9"/>
        <v>9396</v>
      </c>
      <c r="K75" s="235"/>
      <c r="L75" s="235"/>
    </row>
    <row r="76" spans="1:12" s="39" customFormat="1">
      <c r="A76" s="194" t="s">
        <v>2258</v>
      </c>
      <c r="B76" s="509"/>
      <c r="C76" s="619"/>
      <c r="D76" s="615"/>
      <c r="E76" s="616"/>
      <c r="F76" s="608" t="s">
        <v>2289</v>
      </c>
      <c r="G76" s="688"/>
      <c r="H76" s="609"/>
      <c r="I76" s="234">
        <v>179</v>
      </c>
      <c r="J76" s="233">
        <f t="shared" si="9"/>
        <v>11599.199999999999</v>
      </c>
      <c r="K76" s="235"/>
      <c r="L76" s="235"/>
    </row>
    <row r="77" spans="1:12" s="39" customFormat="1">
      <c r="A77" s="194" t="s">
        <v>2259</v>
      </c>
      <c r="B77" s="509"/>
      <c r="C77" s="618" t="s">
        <v>2298</v>
      </c>
      <c r="D77" s="684" t="s">
        <v>2306</v>
      </c>
      <c r="E77" s="685"/>
      <c r="F77" s="679" t="s">
        <v>2301</v>
      </c>
      <c r="G77" s="680"/>
      <c r="H77" s="681"/>
      <c r="I77" s="234">
        <v>218</v>
      </c>
      <c r="J77" s="233">
        <f t="shared" si="9"/>
        <v>14126.400000000001</v>
      </c>
      <c r="K77" s="235"/>
      <c r="L77" s="235"/>
    </row>
    <row r="78" spans="1:12" s="39" customFormat="1">
      <c r="A78" s="194" t="s">
        <v>2260</v>
      </c>
      <c r="B78" s="510"/>
      <c r="C78" s="622"/>
      <c r="D78" s="686"/>
      <c r="E78" s="687"/>
      <c r="F78" s="679" t="s">
        <v>2300</v>
      </c>
      <c r="G78" s="680"/>
      <c r="H78" s="681"/>
      <c r="I78" s="234">
        <v>246</v>
      </c>
      <c r="J78" s="233">
        <f t="shared" si="9"/>
        <v>15940.800000000001</v>
      </c>
      <c r="K78" s="235"/>
      <c r="L78" s="235"/>
    </row>
    <row r="79" spans="1:12" s="39" customFormat="1">
      <c r="A79" s="194" t="s">
        <v>2261</v>
      </c>
      <c r="B79" s="617">
        <v>30</v>
      </c>
      <c r="C79" s="622"/>
      <c r="D79" s="611" t="s">
        <v>2305</v>
      </c>
      <c r="E79" s="612"/>
      <c r="F79" s="608"/>
      <c r="G79" s="688"/>
      <c r="H79" s="609"/>
      <c r="I79" s="234">
        <v>186</v>
      </c>
      <c r="J79" s="233">
        <f t="shared" si="9"/>
        <v>12052.800000000001</v>
      </c>
      <c r="K79" s="235"/>
      <c r="L79" s="235"/>
    </row>
    <row r="80" spans="1:12" s="39" customFormat="1">
      <c r="A80" s="194" t="s">
        <v>2262</v>
      </c>
      <c r="B80" s="509"/>
      <c r="C80" s="619"/>
      <c r="D80" s="613"/>
      <c r="E80" s="614"/>
      <c r="F80" s="608" t="s">
        <v>2289</v>
      </c>
      <c r="G80" s="688"/>
      <c r="H80" s="609"/>
      <c r="I80" s="234">
        <v>213</v>
      </c>
      <c r="J80" s="233">
        <f t="shared" si="9"/>
        <v>13802.400000000001</v>
      </c>
      <c r="K80" s="235"/>
      <c r="L80" s="235"/>
    </row>
    <row r="81" spans="1:12" s="39" customFormat="1">
      <c r="A81" s="194" t="s">
        <v>2263</v>
      </c>
      <c r="B81" s="509"/>
      <c r="C81" s="618" t="s">
        <v>2299</v>
      </c>
      <c r="D81" s="613"/>
      <c r="E81" s="614"/>
      <c r="F81" s="608"/>
      <c r="G81" s="688"/>
      <c r="H81" s="609"/>
      <c r="I81" s="234">
        <v>186</v>
      </c>
      <c r="J81" s="233">
        <f t="shared" si="9"/>
        <v>12052.800000000001</v>
      </c>
      <c r="K81" s="235"/>
      <c r="L81" s="235"/>
    </row>
    <row r="82" spans="1:12" s="39" customFormat="1">
      <c r="A82" s="194" t="s">
        <v>2264</v>
      </c>
      <c r="B82" s="509"/>
      <c r="C82" s="619"/>
      <c r="D82" s="615"/>
      <c r="E82" s="616"/>
      <c r="F82" s="608" t="s">
        <v>2289</v>
      </c>
      <c r="G82" s="688"/>
      <c r="H82" s="609"/>
      <c r="I82" s="234">
        <v>213</v>
      </c>
      <c r="J82" s="233">
        <f t="shared" si="9"/>
        <v>13802.400000000001</v>
      </c>
      <c r="K82" s="235"/>
      <c r="L82" s="235"/>
    </row>
    <row r="83" spans="1:12" s="39" customFormat="1">
      <c r="A83" s="194" t="s">
        <v>2265</v>
      </c>
      <c r="B83" s="509"/>
      <c r="C83" s="618" t="s">
        <v>2298</v>
      </c>
      <c r="D83" s="684" t="s">
        <v>2306</v>
      </c>
      <c r="E83" s="685"/>
      <c r="F83" s="679" t="s">
        <v>2301</v>
      </c>
      <c r="G83" s="680"/>
      <c r="H83" s="681"/>
      <c r="I83" s="234">
        <v>257</v>
      </c>
      <c r="J83" s="233">
        <f t="shared" si="9"/>
        <v>16653.600000000002</v>
      </c>
      <c r="K83" s="235"/>
      <c r="L83" s="235"/>
    </row>
    <row r="84" spans="1:12" s="39" customFormat="1">
      <c r="A84" s="194" t="s">
        <v>2266</v>
      </c>
      <c r="B84" s="510"/>
      <c r="C84" s="622"/>
      <c r="D84" s="686"/>
      <c r="E84" s="687"/>
      <c r="F84" s="679" t="s">
        <v>2300</v>
      </c>
      <c r="G84" s="680"/>
      <c r="H84" s="681"/>
      <c r="I84" s="234">
        <v>289</v>
      </c>
      <c r="J84" s="233">
        <f t="shared" si="9"/>
        <v>18727.2</v>
      </c>
      <c r="K84" s="235"/>
      <c r="L84" s="235"/>
    </row>
    <row r="85" spans="1:12" s="39" customFormat="1">
      <c r="A85" s="194" t="s">
        <v>2267</v>
      </c>
      <c r="B85" s="617">
        <v>40</v>
      </c>
      <c r="C85" s="622"/>
      <c r="D85" s="611" t="s">
        <v>2305</v>
      </c>
      <c r="E85" s="612"/>
      <c r="F85" s="608"/>
      <c r="G85" s="688"/>
      <c r="H85" s="609"/>
      <c r="I85" s="234">
        <v>248</v>
      </c>
      <c r="J85" s="233">
        <f t="shared" si="9"/>
        <v>16070.400000000001</v>
      </c>
      <c r="K85" s="235"/>
      <c r="L85" s="235"/>
    </row>
    <row r="86" spans="1:12" s="39" customFormat="1">
      <c r="A86" s="194" t="s">
        <v>2268</v>
      </c>
      <c r="B86" s="509"/>
      <c r="C86" s="619"/>
      <c r="D86" s="613"/>
      <c r="E86" s="614"/>
      <c r="F86" s="608" t="s">
        <v>2289</v>
      </c>
      <c r="G86" s="688"/>
      <c r="H86" s="609"/>
      <c r="I86" s="234">
        <v>278</v>
      </c>
      <c r="J86" s="233">
        <f t="shared" si="9"/>
        <v>18014.400000000001</v>
      </c>
      <c r="K86" s="235"/>
      <c r="L86" s="235"/>
    </row>
    <row r="87" spans="1:12" s="39" customFormat="1">
      <c r="A87" s="194" t="s">
        <v>2269</v>
      </c>
      <c r="B87" s="509"/>
      <c r="C87" s="618" t="s">
        <v>2299</v>
      </c>
      <c r="D87" s="613"/>
      <c r="E87" s="614"/>
      <c r="F87" s="608"/>
      <c r="G87" s="688"/>
      <c r="H87" s="609"/>
      <c r="I87" s="234">
        <v>252</v>
      </c>
      <c r="J87" s="233">
        <f t="shared" si="9"/>
        <v>16329.6</v>
      </c>
      <c r="K87" s="235"/>
      <c r="L87" s="235"/>
    </row>
    <row r="88" spans="1:12" s="39" customFormat="1">
      <c r="A88" s="194" t="s">
        <v>2270</v>
      </c>
      <c r="B88" s="509"/>
      <c r="C88" s="619"/>
      <c r="D88" s="615"/>
      <c r="E88" s="616"/>
      <c r="F88" s="608" t="s">
        <v>2289</v>
      </c>
      <c r="G88" s="688"/>
      <c r="H88" s="609"/>
      <c r="I88" s="234">
        <v>282</v>
      </c>
      <c r="J88" s="233">
        <f t="shared" si="9"/>
        <v>18273.600000000002</v>
      </c>
      <c r="K88" s="235"/>
      <c r="L88" s="235"/>
    </row>
    <row r="89" spans="1:12" s="39" customFormat="1">
      <c r="A89" s="194" t="s">
        <v>2271</v>
      </c>
      <c r="B89" s="509"/>
      <c r="C89" s="618" t="s">
        <v>2298</v>
      </c>
      <c r="D89" s="684" t="s">
        <v>2306</v>
      </c>
      <c r="E89" s="685"/>
      <c r="F89" s="679" t="s">
        <v>2301</v>
      </c>
      <c r="G89" s="680"/>
      <c r="H89" s="681"/>
      <c r="I89" s="234">
        <v>317</v>
      </c>
      <c r="J89" s="233">
        <f t="shared" si="9"/>
        <v>20541.600000000002</v>
      </c>
      <c r="K89" s="235"/>
      <c r="L89" s="235"/>
    </row>
    <row r="90" spans="1:12" s="39" customFormat="1">
      <c r="A90" s="194" t="s">
        <v>2272</v>
      </c>
      <c r="B90" s="510"/>
      <c r="C90" s="619"/>
      <c r="D90" s="686"/>
      <c r="E90" s="687"/>
      <c r="F90" s="679" t="s">
        <v>2300</v>
      </c>
      <c r="G90" s="680"/>
      <c r="H90" s="681"/>
      <c r="I90" s="234">
        <v>357</v>
      </c>
      <c r="J90" s="233">
        <f t="shared" si="9"/>
        <v>23133.600000000002</v>
      </c>
      <c r="K90" s="235"/>
      <c r="L90" s="235"/>
    </row>
    <row r="91" spans="1:12" s="39" customFormat="1">
      <c r="A91" s="76"/>
      <c r="B91" s="76"/>
      <c r="C91" s="76"/>
      <c r="D91" s="76"/>
      <c r="E91" s="76"/>
      <c r="F91" s="76"/>
      <c r="G91" s="76"/>
      <c r="H91" s="330"/>
      <c r="I91" s="77"/>
      <c r="J91" s="77"/>
      <c r="K91" s="78"/>
      <c r="L91" s="78"/>
    </row>
    <row r="92" spans="1:12" s="330" customFormat="1" ht="15.75">
      <c r="A92" s="57" t="s">
        <v>294</v>
      </c>
      <c r="B92" s="163"/>
      <c r="C92" s="163"/>
      <c r="D92" s="163"/>
      <c r="E92" s="163"/>
      <c r="F92" s="163"/>
      <c r="G92" s="163"/>
      <c r="H92" s="163"/>
      <c r="I92" s="164"/>
      <c r="J92" s="165"/>
      <c r="K92" s="166"/>
      <c r="L92" s="167"/>
    </row>
    <row r="93" spans="1:12" s="39" customFormat="1" ht="15.75">
      <c r="A93" s="133"/>
      <c r="B93" s="428" t="s">
        <v>2304</v>
      </c>
      <c r="C93" s="428"/>
      <c r="D93" s="428"/>
      <c r="E93" s="428"/>
      <c r="F93" s="428"/>
      <c r="G93" s="133"/>
      <c r="H93" s="224" t="s">
        <v>2293</v>
      </c>
      <c r="I93" s="133"/>
      <c r="J93" s="133"/>
      <c r="K93" s="133"/>
      <c r="L93" s="133"/>
    </row>
    <row r="94" spans="1:12" s="39" customFormat="1" ht="15.75">
      <c r="A94" s="133"/>
      <c r="B94" s="429"/>
      <c r="C94" s="429"/>
      <c r="D94" s="429"/>
      <c r="E94" s="429"/>
      <c r="F94" s="429"/>
      <c r="G94" s="133"/>
      <c r="H94" s="224" t="s">
        <v>2290</v>
      </c>
      <c r="I94" s="133"/>
      <c r="J94" s="133"/>
      <c r="K94" s="133"/>
      <c r="L94" s="133"/>
    </row>
    <row r="95" spans="1:12" s="39" customFormat="1" ht="15.75">
      <c r="A95" s="133"/>
      <c r="B95" s="429"/>
      <c r="C95" s="429"/>
      <c r="D95" s="429"/>
      <c r="E95" s="429"/>
      <c r="F95" s="429"/>
      <c r="G95" s="133"/>
      <c r="H95" s="224" t="s">
        <v>2291</v>
      </c>
      <c r="I95" s="133"/>
      <c r="J95" s="133"/>
      <c r="K95" s="133"/>
      <c r="L95" s="133"/>
    </row>
    <row r="96" spans="1:12" s="39" customFormat="1" ht="15.75">
      <c r="A96" s="133"/>
      <c r="B96" s="429"/>
      <c r="C96" s="429"/>
      <c r="D96" s="429"/>
      <c r="E96" s="429"/>
      <c r="F96" s="429"/>
      <c r="G96" s="133"/>
      <c r="H96" s="224" t="s">
        <v>2292</v>
      </c>
      <c r="I96" s="133"/>
      <c r="J96" s="133"/>
      <c r="K96" s="133"/>
      <c r="L96" s="133"/>
    </row>
    <row r="97" spans="1:12" s="39" customFormat="1" ht="15.75">
      <c r="A97" s="133"/>
      <c r="B97" s="429"/>
      <c r="C97" s="429"/>
      <c r="D97" s="429"/>
      <c r="E97" s="429"/>
      <c r="F97" s="429"/>
      <c r="G97" s="133"/>
      <c r="H97" s="224" t="s">
        <v>2294</v>
      </c>
      <c r="I97" s="133"/>
      <c r="J97" s="133"/>
      <c r="K97" s="133"/>
      <c r="L97" s="133"/>
    </row>
    <row r="98" spans="1:12" s="39" customFormat="1" ht="30">
      <c r="A98" s="67" t="s">
        <v>77</v>
      </c>
      <c r="B98" s="328" t="s">
        <v>2285</v>
      </c>
      <c r="C98" s="328" t="s">
        <v>2286</v>
      </c>
      <c r="D98" s="483" t="s">
        <v>2287</v>
      </c>
      <c r="E98" s="484"/>
      <c r="F98" s="610" t="s">
        <v>2288</v>
      </c>
      <c r="G98" s="610"/>
      <c r="H98" s="328" t="s">
        <v>2313</v>
      </c>
      <c r="I98" s="317" t="s">
        <v>893</v>
      </c>
      <c r="J98" s="317" t="s">
        <v>894</v>
      </c>
      <c r="K98" s="75"/>
      <c r="L98" s="75"/>
    </row>
    <row r="99" spans="1:12" s="39" customFormat="1">
      <c r="A99" s="194" t="s">
        <v>2314</v>
      </c>
      <c r="B99" s="319">
        <v>2.5</v>
      </c>
      <c r="C99" s="618" t="s">
        <v>2311</v>
      </c>
      <c r="D99" s="611" t="s">
        <v>2316</v>
      </c>
      <c r="E99" s="612"/>
      <c r="F99" s="611" t="s">
        <v>2301</v>
      </c>
      <c r="G99" s="612"/>
      <c r="H99" s="326">
        <v>1</v>
      </c>
      <c r="I99" s="234">
        <v>219</v>
      </c>
      <c r="J99" s="233">
        <f t="shared" ref="J99:J111" si="10">I99*0.9*72</f>
        <v>14191.199999999999</v>
      </c>
      <c r="K99" s="235"/>
      <c r="L99" s="235"/>
    </row>
    <row r="100" spans="1:12" s="39" customFormat="1">
      <c r="A100" s="194" t="s">
        <v>2282</v>
      </c>
      <c r="B100" s="617">
        <v>5</v>
      </c>
      <c r="C100" s="622"/>
      <c r="D100" s="613"/>
      <c r="E100" s="614"/>
      <c r="F100" s="615"/>
      <c r="G100" s="616"/>
      <c r="H100" s="492" t="s">
        <v>2315</v>
      </c>
      <c r="I100" s="234">
        <v>119</v>
      </c>
      <c r="J100" s="233">
        <f t="shared" si="10"/>
        <v>7711.2000000000007</v>
      </c>
      <c r="K100" s="235"/>
      <c r="L100" s="235"/>
    </row>
    <row r="101" spans="1:12" s="39" customFormat="1" ht="30" customHeight="1">
      <c r="A101" s="194" t="s">
        <v>2274</v>
      </c>
      <c r="B101" s="509"/>
      <c r="C101" s="622"/>
      <c r="D101" s="613"/>
      <c r="E101" s="614"/>
      <c r="F101" s="682" t="s">
        <v>2309</v>
      </c>
      <c r="G101" s="683"/>
      <c r="H101" s="493"/>
      <c r="I101" s="234">
        <v>115</v>
      </c>
      <c r="J101" s="233">
        <f t="shared" si="10"/>
        <v>7452</v>
      </c>
      <c r="K101" s="235"/>
      <c r="L101" s="235"/>
    </row>
    <row r="102" spans="1:12" s="39" customFormat="1">
      <c r="A102" s="194" t="s">
        <v>2275</v>
      </c>
      <c r="B102" s="509"/>
      <c r="C102" s="622"/>
      <c r="D102" s="615"/>
      <c r="E102" s="616"/>
      <c r="F102" s="608" t="s">
        <v>2301</v>
      </c>
      <c r="G102" s="609"/>
      <c r="H102" s="494"/>
      <c r="I102" s="234">
        <v>127</v>
      </c>
      <c r="J102" s="233">
        <f t="shared" si="10"/>
        <v>8229.6</v>
      </c>
      <c r="K102" s="235"/>
      <c r="L102" s="235"/>
    </row>
    <row r="103" spans="1:12" s="39" customFormat="1">
      <c r="A103" s="194" t="s">
        <v>2276</v>
      </c>
      <c r="B103" s="509"/>
      <c r="C103" s="618" t="s">
        <v>2310</v>
      </c>
      <c r="D103" s="611" t="s">
        <v>2305</v>
      </c>
      <c r="E103" s="612"/>
      <c r="F103" s="329"/>
      <c r="G103" s="329"/>
      <c r="H103" s="492" t="s">
        <v>2315</v>
      </c>
      <c r="I103" s="234">
        <v>89</v>
      </c>
      <c r="J103" s="233">
        <f t="shared" si="10"/>
        <v>5767.2000000000007</v>
      </c>
      <c r="K103" s="235"/>
      <c r="L103" s="235"/>
    </row>
    <row r="104" spans="1:12" s="39" customFormat="1">
      <c r="A104" s="194" t="s">
        <v>2277</v>
      </c>
      <c r="B104" s="509"/>
      <c r="C104" s="622"/>
      <c r="D104" s="613"/>
      <c r="E104" s="614"/>
      <c r="F104" s="329"/>
      <c r="G104" s="329"/>
      <c r="H104" s="493"/>
      <c r="I104" s="234">
        <v>108</v>
      </c>
      <c r="J104" s="233">
        <f t="shared" si="10"/>
        <v>6998.4000000000005</v>
      </c>
      <c r="K104" s="235"/>
      <c r="L104" s="235"/>
    </row>
    <row r="105" spans="1:12" s="39" customFormat="1" ht="30" customHeight="1">
      <c r="A105" s="194" t="s">
        <v>2278</v>
      </c>
      <c r="B105" s="509"/>
      <c r="C105" s="619"/>
      <c r="D105" s="613"/>
      <c r="E105" s="614"/>
      <c r="F105" s="682" t="s">
        <v>2307</v>
      </c>
      <c r="G105" s="683"/>
      <c r="H105" s="493"/>
      <c r="I105" s="234">
        <v>102</v>
      </c>
      <c r="J105" s="233">
        <f t="shared" si="10"/>
        <v>6609.5999999999995</v>
      </c>
      <c r="K105" s="235"/>
      <c r="L105" s="235"/>
    </row>
    <row r="106" spans="1:12" s="39" customFormat="1">
      <c r="A106" s="194" t="s">
        <v>2279</v>
      </c>
      <c r="B106" s="509"/>
      <c r="C106" s="329" t="s">
        <v>2311</v>
      </c>
      <c r="D106" s="613"/>
      <c r="E106" s="614"/>
      <c r="F106" s="329"/>
      <c r="G106" s="329"/>
      <c r="H106" s="493"/>
      <c r="I106" s="234">
        <v>85</v>
      </c>
      <c r="J106" s="233">
        <f t="shared" si="10"/>
        <v>5508</v>
      </c>
      <c r="K106" s="235"/>
      <c r="L106" s="235"/>
    </row>
    <row r="107" spans="1:12" s="39" customFormat="1">
      <c r="A107" s="194" t="s">
        <v>2280</v>
      </c>
      <c r="B107" s="509"/>
      <c r="C107" s="618" t="s">
        <v>2310</v>
      </c>
      <c r="D107" s="613"/>
      <c r="E107" s="614"/>
      <c r="F107" s="329"/>
      <c r="G107" s="329"/>
      <c r="H107" s="493"/>
      <c r="I107" s="234">
        <v>92</v>
      </c>
      <c r="J107" s="233">
        <f t="shared" si="10"/>
        <v>5961.5999999999995</v>
      </c>
      <c r="K107" s="235"/>
      <c r="L107" s="235"/>
    </row>
    <row r="108" spans="1:12" s="39" customFormat="1" ht="30" customHeight="1">
      <c r="A108" s="194" t="s">
        <v>2283</v>
      </c>
      <c r="B108" s="510"/>
      <c r="C108" s="619"/>
      <c r="D108" s="615"/>
      <c r="E108" s="616"/>
      <c r="F108" s="682" t="s">
        <v>2307</v>
      </c>
      <c r="G108" s="683"/>
      <c r="H108" s="493"/>
      <c r="I108" s="234">
        <v>100</v>
      </c>
      <c r="J108" s="233">
        <f t="shared" si="10"/>
        <v>6480</v>
      </c>
      <c r="K108" s="235"/>
      <c r="L108" s="235"/>
    </row>
    <row r="109" spans="1:12" s="39" customFormat="1">
      <c r="A109" s="194" t="s">
        <v>2281</v>
      </c>
      <c r="B109" s="617">
        <v>8</v>
      </c>
      <c r="C109" s="618" t="s">
        <v>2311</v>
      </c>
      <c r="D109" s="611" t="s">
        <v>2316</v>
      </c>
      <c r="E109" s="612"/>
      <c r="F109" s="611" t="s">
        <v>2301</v>
      </c>
      <c r="G109" s="612"/>
      <c r="H109" s="493"/>
      <c r="I109" s="234">
        <v>228</v>
      </c>
      <c r="J109" s="233">
        <f t="shared" si="10"/>
        <v>14774.400000000001</v>
      </c>
      <c r="K109" s="235"/>
      <c r="L109" s="235"/>
    </row>
    <row r="110" spans="1:12" s="39" customFormat="1">
      <c r="A110" s="194" t="s">
        <v>2284</v>
      </c>
      <c r="B110" s="510"/>
      <c r="C110" s="622"/>
      <c r="D110" s="613"/>
      <c r="E110" s="614"/>
      <c r="F110" s="613"/>
      <c r="G110" s="614"/>
      <c r="H110" s="494"/>
      <c r="I110" s="234">
        <v>223</v>
      </c>
      <c r="J110" s="233">
        <f t="shared" si="10"/>
        <v>14450.400000000001</v>
      </c>
      <c r="K110" s="235"/>
      <c r="L110" s="235"/>
    </row>
    <row r="111" spans="1:12" s="39" customFormat="1">
      <c r="A111" s="194" t="s">
        <v>2273</v>
      </c>
      <c r="B111" s="319">
        <v>15</v>
      </c>
      <c r="C111" s="619"/>
      <c r="D111" s="615"/>
      <c r="E111" s="616"/>
      <c r="F111" s="615"/>
      <c r="G111" s="616"/>
      <c r="H111" s="326">
        <v>5</v>
      </c>
      <c r="I111" s="234">
        <v>228</v>
      </c>
      <c r="J111" s="233">
        <f t="shared" si="10"/>
        <v>14774.400000000001</v>
      </c>
      <c r="K111" s="235"/>
      <c r="L111" s="235"/>
    </row>
    <row r="112" spans="1:12" s="39" customFormat="1">
      <c r="A112" s="76"/>
      <c r="B112" s="76"/>
      <c r="C112" s="76"/>
      <c r="D112" s="76"/>
      <c r="E112" s="76"/>
      <c r="F112" s="76"/>
      <c r="G112" s="76"/>
      <c r="H112" s="330"/>
      <c r="I112" s="77"/>
      <c r="J112" s="77"/>
      <c r="K112" s="78"/>
      <c r="L112" s="78"/>
    </row>
    <row r="113" spans="1:12" s="330" customFormat="1" ht="15.75">
      <c r="A113" s="57" t="s">
        <v>2317</v>
      </c>
      <c r="B113" s="163"/>
      <c r="C113" s="163"/>
      <c r="D113" s="163"/>
      <c r="E113" s="163"/>
      <c r="F113" s="163"/>
      <c r="G113" s="163"/>
      <c r="H113" s="163"/>
      <c r="I113" s="164"/>
      <c r="J113" s="165"/>
      <c r="K113" s="166"/>
      <c r="L113" s="167"/>
    </row>
    <row r="114" spans="1:12" s="39" customFormat="1" ht="30">
      <c r="A114" s="600" t="s">
        <v>77</v>
      </c>
      <c r="B114" s="678"/>
      <c r="C114" s="678"/>
      <c r="D114" s="601"/>
      <c r="E114" s="483"/>
      <c r="F114" s="491"/>
      <c r="G114" s="491"/>
      <c r="H114" s="484"/>
      <c r="I114" s="317" t="s">
        <v>893</v>
      </c>
      <c r="J114" s="317" t="s">
        <v>894</v>
      </c>
      <c r="K114" s="75"/>
      <c r="L114" s="75"/>
    </row>
    <row r="115" spans="1:12" s="39" customFormat="1">
      <c r="A115" s="676" t="s">
        <v>792</v>
      </c>
      <c r="B115" s="677"/>
      <c r="C115" s="677"/>
      <c r="D115" s="603"/>
      <c r="E115" s="679"/>
      <c r="F115" s="680"/>
      <c r="G115" s="680"/>
      <c r="H115" s="681"/>
      <c r="I115" s="186">
        <v>8.1</v>
      </c>
      <c r="J115" s="202">
        <f t="shared" ref="J115" si="11">I115*0.9*72</f>
        <v>524.88</v>
      </c>
      <c r="K115" s="281"/>
      <c r="L115" s="281"/>
    </row>
    <row r="116" spans="1:12" ht="15.75">
      <c r="A116" s="34" t="s">
        <v>361</v>
      </c>
    </row>
  </sheetData>
  <sheetProtection deleteColumns="0" deleteRows="0"/>
  <mergeCells count="154">
    <mergeCell ref="B27:B32"/>
    <mergeCell ref="D31:E32"/>
    <mergeCell ref="F32:H32"/>
    <mergeCell ref="K2:L2"/>
    <mergeCell ref="K3:L3"/>
    <mergeCell ref="B5:F9"/>
    <mergeCell ref="D20:E20"/>
    <mergeCell ref="B10:H10"/>
    <mergeCell ref="B11:H11"/>
    <mergeCell ref="B12:H12"/>
    <mergeCell ref="F20:H20"/>
    <mergeCell ref="F21:H21"/>
    <mergeCell ref="C23:C24"/>
    <mergeCell ref="C21:C22"/>
    <mergeCell ref="C31:C34"/>
    <mergeCell ref="F22:H22"/>
    <mergeCell ref="F23:H23"/>
    <mergeCell ref="F24:H24"/>
    <mergeCell ref="F25:H25"/>
    <mergeCell ref="F26:H26"/>
    <mergeCell ref="F27:H27"/>
    <mergeCell ref="F29:H29"/>
    <mergeCell ref="D21:E24"/>
    <mergeCell ref="F39:H39"/>
    <mergeCell ref="F40:H40"/>
    <mergeCell ref="F41:H41"/>
    <mergeCell ref="F42:H42"/>
    <mergeCell ref="F31:H31"/>
    <mergeCell ref="F33:H33"/>
    <mergeCell ref="F34:H34"/>
    <mergeCell ref="F35:H35"/>
    <mergeCell ref="F36:H36"/>
    <mergeCell ref="F37:H37"/>
    <mergeCell ref="D52:E52"/>
    <mergeCell ref="F52:H52"/>
    <mergeCell ref="D53:E53"/>
    <mergeCell ref="D54:E54"/>
    <mergeCell ref="C37:C40"/>
    <mergeCell ref="C43:C44"/>
    <mergeCell ref="D43:E44"/>
    <mergeCell ref="D37:E38"/>
    <mergeCell ref="D25:E26"/>
    <mergeCell ref="F53:H53"/>
    <mergeCell ref="F54:H54"/>
    <mergeCell ref="D33:E36"/>
    <mergeCell ref="D39:E42"/>
    <mergeCell ref="F44:H44"/>
    <mergeCell ref="C41:C42"/>
    <mergeCell ref="C35:C36"/>
    <mergeCell ref="F43:H43"/>
    <mergeCell ref="C25:C28"/>
    <mergeCell ref="F28:H28"/>
    <mergeCell ref="C29:C30"/>
    <mergeCell ref="D27:E30"/>
    <mergeCell ref="F30:H30"/>
    <mergeCell ref="C54:C56"/>
    <mergeCell ref="F38:H38"/>
    <mergeCell ref="F55:H55"/>
    <mergeCell ref="F56:H56"/>
    <mergeCell ref="F57:H57"/>
    <mergeCell ref="F58:H58"/>
    <mergeCell ref="D70:E70"/>
    <mergeCell ref="D67:E67"/>
    <mergeCell ref="D59:E59"/>
    <mergeCell ref="D60:E60"/>
    <mergeCell ref="F65:H65"/>
    <mergeCell ref="F66:H66"/>
    <mergeCell ref="F67:H67"/>
    <mergeCell ref="F68:H68"/>
    <mergeCell ref="F69:H69"/>
    <mergeCell ref="F70:H70"/>
    <mergeCell ref="F59:H59"/>
    <mergeCell ref="F60:H60"/>
    <mergeCell ref="F61:H61"/>
    <mergeCell ref="F62:H62"/>
    <mergeCell ref="F63:H63"/>
    <mergeCell ref="F64:H64"/>
    <mergeCell ref="D55:E58"/>
    <mergeCell ref="D63:E66"/>
    <mergeCell ref="D68:E69"/>
    <mergeCell ref="B64:B66"/>
    <mergeCell ref="B68:B72"/>
    <mergeCell ref="B73:B78"/>
    <mergeCell ref="B79:B84"/>
    <mergeCell ref="B85:B90"/>
    <mergeCell ref="C89:C90"/>
    <mergeCell ref="F89:H89"/>
    <mergeCell ref="F90:H90"/>
    <mergeCell ref="B15:F19"/>
    <mergeCell ref="B47:F51"/>
    <mergeCell ref="B39:B44"/>
    <mergeCell ref="B33:B38"/>
    <mergeCell ref="B21:B26"/>
    <mergeCell ref="B53:B63"/>
    <mergeCell ref="F83:H83"/>
    <mergeCell ref="F84:H84"/>
    <mergeCell ref="F85:H85"/>
    <mergeCell ref="F86:H86"/>
    <mergeCell ref="F87:H87"/>
    <mergeCell ref="F88:H88"/>
    <mergeCell ref="F77:H77"/>
    <mergeCell ref="F78:H78"/>
    <mergeCell ref="F79:H79"/>
    <mergeCell ref="C59:C62"/>
    <mergeCell ref="C57:C58"/>
    <mergeCell ref="C65:C66"/>
    <mergeCell ref="C71:C72"/>
    <mergeCell ref="C75:C76"/>
    <mergeCell ref="C73:C74"/>
    <mergeCell ref="C83:C86"/>
    <mergeCell ref="C77:C80"/>
    <mergeCell ref="C67:C70"/>
    <mergeCell ref="C81:C82"/>
    <mergeCell ref="D71:E76"/>
    <mergeCell ref="D79:E82"/>
    <mergeCell ref="D85:E88"/>
    <mergeCell ref="D61:E62"/>
    <mergeCell ref="D77:E78"/>
    <mergeCell ref="D83:E84"/>
    <mergeCell ref="D89:E90"/>
    <mergeCell ref="D98:E98"/>
    <mergeCell ref="F98:G98"/>
    <mergeCell ref="F80:H80"/>
    <mergeCell ref="F81:H81"/>
    <mergeCell ref="F82:H82"/>
    <mergeCell ref="F71:H71"/>
    <mergeCell ref="F72:H72"/>
    <mergeCell ref="F73:H73"/>
    <mergeCell ref="F74:H74"/>
    <mergeCell ref="F75:H75"/>
    <mergeCell ref="F76:H76"/>
    <mergeCell ref="B109:B110"/>
    <mergeCell ref="B100:B108"/>
    <mergeCell ref="C99:C102"/>
    <mergeCell ref="C109:C111"/>
    <mergeCell ref="C103:C105"/>
    <mergeCell ref="C87:C88"/>
    <mergeCell ref="B93:F97"/>
    <mergeCell ref="A115:D115"/>
    <mergeCell ref="A114:D114"/>
    <mergeCell ref="E114:H114"/>
    <mergeCell ref="E115:H115"/>
    <mergeCell ref="F99:G100"/>
    <mergeCell ref="F101:G101"/>
    <mergeCell ref="F102:G102"/>
    <mergeCell ref="F105:G105"/>
    <mergeCell ref="F108:G108"/>
    <mergeCell ref="F109:G111"/>
    <mergeCell ref="C107:C108"/>
    <mergeCell ref="H103:H110"/>
    <mergeCell ref="H100:H102"/>
    <mergeCell ref="D109:E111"/>
    <mergeCell ref="D99:E102"/>
    <mergeCell ref="D103:E108"/>
  </mergeCells>
  <hyperlinks>
    <hyperlink ref="M1" location="СОДЕРЖАНИЕ!A1" display="назад в оглавление" xr:uid="{00000000-0004-0000-0C00-000000000000}"/>
  </hyperlinks>
  <pageMargins left="0.7" right="0.7" top="0.75" bottom="0.75" header="0.3" footer="0.3"/>
  <pageSetup paperSize="9" scale="49" orientation="portrait" r:id="rId1"/>
  <rowBreaks count="1" manualBreakCount="1">
    <brk id="91" max="1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60C0"/>
    <pageSetUpPr fitToPage="1"/>
  </sheetPr>
  <dimension ref="A1:X416"/>
  <sheetViews>
    <sheetView view="pageBreakPreview" zoomScaleNormal="100" zoomScaleSheetLayoutView="100" workbookViewId="0">
      <selection activeCell="A2" sqref="A2"/>
    </sheetView>
  </sheetViews>
  <sheetFormatPr defaultRowHeight="12.75"/>
  <cols>
    <col min="1" max="1" width="53.7109375" style="9" customWidth="1"/>
    <col min="2" max="2" width="12.7109375" style="9" customWidth="1"/>
    <col min="3" max="3" width="12.7109375" style="25" customWidth="1"/>
    <col min="4" max="4" width="12.7109375" style="9" customWidth="1"/>
    <col min="5" max="5" width="18.28515625" style="9" customWidth="1"/>
    <col min="6" max="6" width="16.42578125" style="9" customWidth="1"/>
    <col min="7" max="7" width="14.7109375" style="9" customWidth="1"/>
    <col min="8" max="8" width="17.5703125" style="9" customWidth="1"/>
    <col min="9" max="12" width="11.7109375" style="9" customWidth="1"/>
    <col min="13" max="14" width="9.140625" style="9"/>
    <col min="15" max="15" width="9.140625" style="9" customWidth="1"/>
    <col min="16" max="16384" width="9.140625" style="9"/>
  </cols>
  <sheetData>
    <row r="1" spans="1:24" s="303" customFormat="1" ht="39.950000000000003" customHeight="1">
      <c r="A1" s="132"/>
      <c r="B1" s="132"/>
      <c r="C1" s="132"/>
      <c r="D1" s="272"/>
      <c r="E1" s="273"/>
      <c r="F1" s="273"/>
      <c r="G1" s="274"/>
      <c r="H1" s="274"/>
      <c r="I1" s="273"/>
      <c r="J1" s="273"/>
      <c r="K1" s="273"/>
      <c r="L1" s="273"/>
      <c r="M1" s="229" t="s">
        <v>331</v>
      </c>
      <c r="N1" s="273"/>
      <c r="O1" s="273"/>
      <c r="P1" s="229"/>
    </row>
    <row r="2" spans="1:24" s="303" customFormat="1" ht="39.950000000000003" customHeight="1">
      <c r="A2" s="132"/>
      <c r="B2" s="132"/>
      <c r="C2" s="132"/>
      <c r="D2" s="272"/>
      <c r="E2" s="273"/>
      <c r="F2" s="273"/>
      <c r="G2" s="274"/>
      <c r="H2" s="274"/>
      <c r="I2" s="273"/>
      <c r="J2" s="273"/>
      <c r="K2" s="431" t="s">
        <v>942</v>
      </c>
      <c r="L2" s="431"/>
      <c r="M2" s="273"/>
    </row>
    <row r="3" spans="1:24" s="303" customFormat="1" ht="39.950000000000003" customHeight="1">
      <c r="A3" s="132"/>
      <c r="B3" s="132"/>
      <c r="C3" s="132"/>
      <c r="D3" s="272"/>
      <c r="E3" s="273"/>
      <c r="F3" s="273"/>
      <c r="G3" s="274"/>
      <c r="H3" s="274"/>
      <c r="I3" s="273"/>
      <c r="J3" s="273"/>
      <c r="K3" s="432">
        <v>0</v>
      </c>
      <c r="L3" s="432"/>
      <c r="M3" s="273"/>
      <c r="S3" s="39"/>
    </row>
    <row r="4" spans="1:24" s="330" customFormat="1" ht="15.75" customHeight="1">
      <c r="A4" s="57" t="s">
        <v>295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24" s="330" customFormat="1" ht="15.75" customHeight="1">
      <c r="A5" s="204"/>
      <c r="B5" s="428" t="s">
        <v>2569</v>
      </c>
      <c r="C5" s="428"/>
      <c r="D5" s="428"/>
      <c r="E5" s="428"/>
      <c r="F5" s="428"/>
      <c r="G5" s="211"/>
      <c r="H5" s="224" t="s">
        <v>2570</v>
      </c>
      <c r="I5" s="212"/>
      <c r="J5" s="207"/>
      <c r="K5" s="208"/>
      <c r="L5" s="209"/>
      <c r="X5" s="39"/>
    </row>
    <row r="6" spans="1:24" s="330" customFormat="1" ht="15.75" customHeight="1">
      <c r="A6" s="210"/>
      <c r="B6" s="429"/>
      <c r="C6" s="429"/>
      <c r="D6" s="429"/>
      <c r="E6" s="429"/>
      <c r="F6" s="429"/>
      <c r="G6" s="211"/>
      <c r="H6" s="224" t="s">
        <v>2378</v>
      </c>
      <c r="I6" s="212"/>
      <c r="J6" s="213"/>
      <c r="K6" s="214"/>
      <c r="L6" s="215"/>
    </row>
    <row r="7" spans="1:24" s="330" customFormat="1" ht="15.75" customHeight="1">
      <c r="A7" s="210"/>
      <c r="B7" s="429"/>
      <c r="C7" s="429"/>
      <c r="D7" s="429"/>
      <c r="E7" s="429"/>
      <c r="F7" s="429"/>
      <c r="G7" s="211"/>
      <c r="H7" s="224" t="s">
        <v>2571</v>
      </c>
      <c r="I7" s="212"/>
      <c r="J7" s="213"/>
      <c r="K7" s="214"/>
      <c r="L7" s="215"/>
    </row>
    <row r="8" spans="1:24" s="330" customFormat="1" ht="15.75" customHeight="1">
      <c r="A8" s="210"/>
      <c r="B8" s="429"/>
      <c r="C8" s="429"/>
      <c r="D8" s="429"/>
      <c r="E8" s="429"/>
      <c r="F8" s="429"/>
      <c r="G8" s="211"/>
      <c r="H8" s="224" t="s">
        <v>2572</v>
      </c>
      <c r="I8" s="212"/>
      <c r="J8" s="213"/>
      <c r="K8" s="214"/>
      <c r="L8" s="215"/>
    </row>
    <row r="9" spans="1:24" s="330" customFormat="1" ht="15.75" customHeight="1">
      <c r="A9" s="210"/>
      <c r="B9" s="429"/>
      <c r="C9" s="429"/>
      <c r="D9" s="429"/>
      <c r="E9" s="429"/>
      <c r="F9" s="429"/>
      <c r="G9" s="211"/>
      <c r="H9" s="224" t="s">
        <v>945</v>
      </c>
      <c r="I9" s="212"/>
      <c r="J9" s="213"/>
      <c r="K9" s="214"/>
      <c r="L9" s="215"/>
    </row>
    <row r="10" spans="1:24" s="303" customFormat="1" ht="40.5" customHeight="1">
      <c r="A10" s="67" t="s">
        <v>77</v>
      </c>
      <c r="B10" s="483" t="s">
        <v>2365</v>
      </c>
      <c r="C10" s="484"/>
      <c r="D10" s="610" t="s">
        <v>1741</v>
      </c>
      <c r="E10" s="610"/>
      <c r="F10" s="483" t="s">
        <v>2367</v>
      </c>
      <c r="G10" s="491"/>
      <c r="H10" s="484"/>
      <c r="I10" s="317" t="s">
        <v>893</v>
      </c>
      <c r="J10" s="317" t="s">
        <v>894</v>
      </c>
      <c r="K10" s="75"/>
      <c r="L10" s="75"/>
    </row>
    <row r="11" spans="1:24" s="39" customFormat="1" ht="16.5" customHeight="1">
      <c r="A11" s="194" t="s">
        <v>3123</v>
      </c>
      <c r="B11" s="533" t="s">
        <v>2366</v>
      </c>
      <c r="C11" s="519"/>
      <c r="D11" s="607" t="s">
        <v>844</v>
      </c>
      <c r="E11" s="607"/>
      <c r="F11" s="679">
        <v>1.5</v>
      </c>
      <c r="G11" s="680"/>
      <c r="H11" s="681"/>
      <c r="I11" s="192">
        <v>49.2</v>
      </c>
      <c r="J11" s="202">
        <f t="shared" ref="J11:J13" si="0">I11*0.9*72</f>
        <v>3188.16</v>
      </c>
      <c r="K11" s="222"/>
      <c r="L11" s="235"/>
    </row>
    <row r="12" spans="1:24" s="39" customFormat="1" ht="16.5" customHeight="1">
      <c r="A12" s="194" t="s">
        <v>3124</v>
      </c>
      <c r="B12" s="520"/>
      <c r="C12" s="522"/>
      <c r="D12" s="607"/>
      <c r="E12" s="607"/>
      <c r="F12" s="679">
        <v>2.5</v>
      </c>
      <c r="G12" s="680"/>
      <c r="H12" s="681"/>
      <c r="I12" s="192">
        <v>56.7</v>
      </c>
      <c r="J12" s="202">
        <f t="shared" si="0"/>
        <v>3674.16</v>
      </c>
      <c r="K12" s="222"/>
      <c r="L12" s="235"/>
    </row>
    <row r="13" spans="1:24" s="39" customFormat="1" ht="16.5" customHeight="1">
      <c r="A13" s="194" t="s">
        <v>475</v>
      </c>
      <c r="B13" s="520"/>
      <c r="C13" s="522"/>
      <c r="D13" s="607"/>
      <c r="E13" s="607"/>
      <c r="F13" s="679">
        <v>4</v>
      </c>
      <c r="G13" s="680"/>
      <c r="H13" s="681"/>
      <c r="I13" s="192">
        <v>93.3</v>
      </c>
      <c r="J13" s="202">
        <f t="shared" si="0"/>
        <v>6045.84</v>
      </c>
      <c r="K13" s="222"/>
      <c r="L13" s="235"/>
      <c r="S13"/>
    </row>
    <row r="14" spans="1:24" s="39" customFormat="1" ht="16.5" customHeight="1">
      <c r="A14" s="194" t="s">
        <v>2363</v>
      </c>
      <c r="B14" s="520"/>
      <c r="C14" s="522"/>
      <c r="D14" s="607"/>
      <c r="E14" s="607"/>
      <c r="F14" s="679">
        <v>1.5</v>
      </c>
      <c r="G14" s="680"/>
      <c r="H14" s="681"/>
      <c r="I14" s="202">
        <v>1750</v>
      </c>
      <c r="J14" s="202">
        <f>I14*0.9</f>
        <v>1575</v>
      </c>
      <c r="K14" s="203"/>
      <c r="L14" s="203"/>
    </row>
    <row r="15" spans="1:24" s="39" customFormat="1" ht="16.5" customHeight="1">
      <c r="A15" s="194" t="s">
        <v>2364</v>
      </c>
      <c r="B15" s="523"/>
      <c r="C15" s="525"/>
      <c r="D15" s="607"/>
      <c r="E15" s="607"/>
      <c r="F15" s="679">
        <v>2.5</v>
      </c>
      <c r="G15" s="680"/>
      <c r="H15" s="681"/>
      <c r="I15" s="202">
        <v>1925</v>
      </c>
      <c r="J15" s="202">
        <f>I15*0.9</f>
        <v>1732.5</v>
      </c>
      <c r="K15" s="203"/>
      <c r="L15" s="203"/>
      <c r="O15"/>
    </row>
    <row r="16" spans="1:24" s="330" customFormat="1" ht="15">
      <c r="A16" s="76"/>
      <c r="B16" s="76"/>
      <c r="C16" s="76"/>
      <c r="D16" s="76"/>
      <c r="E16" s="76"/>
      <c r="F16" s="76"/>
      <c r="G16" s="76"/>
      <c r="H16" s="76"/>
      <c r="I16" s="77"/>
      <c r="J16" s="77"/>
      <c r="K16" s="78"/>
      <c r="L16" s="78"/>
      <c r="M16" s="39"/>
    </row>
    <row r="17" spans="1:24" s="330" customFormat="1" ht="15.75" customHeight="1">
      <c r="A17" s="57" t="s">
        <v>296</v>
      </c>
      <c r="B17" s="163"/>
      <c r="C17" s="163"/>
      <c r="D17" s="163"/>
      <c r="E17" s="163"/>
      <c r="F17" s="163"/>
      <c r="G17" s="163"/>
      <c r="H17" s="163"/>
      <c r="I17" s="164"/>
      <c r="J17" s="165"/>
      <c r="K17" s="166"/>
      <c r="L17" s="167"/>
    </row>
    <row r="18" spans="1:24" s="330" customFormat="1" ht="15.75" customHeight="1">
      <c r="A18" s="204"/>
      <c r="B18" s="428" t="s">
        <v>2573</v>
      </c>
      <c r="C18" s="428"/>
      <c r="D18" s="428"/>
      <c r="E18" s="428"/>
      <c r="F18" s="428"/>
      <c r="G18" s="211"/>
      <c r="H18" s="224" t="s">
        <v>2570</v>
      </c>
      <c r="I18" s="212"/>
      <c r="J18" s="207"/>
      <c r="K18" s="208"/>
      <c r="L18" s="209"/>
      <c r="X18" s="39"/>
    </row>
    <row r="19" spans="1:24" s="330" customFormat="1" ht="15.75" customHeight="1">
      <c r="A19" s="210"/>
      <c r="B19" s="429"/>
      <c r="C19" s="429"/>
      <c r="D19" s="429"/>
      <c r="E19" s="429"/>
      <c r="F19" s="429"/>
      <c r="G19" s="211"/>
      <c r="H19" s="224" t="s">
        <v>2378</v>
      </c>
      <c r="I19" s="212"/>
      <c r="J19" s="213"/>
      <c r="K19" s="214"/>
      <c r="L19" s="215"/>
    </row>
    <row r="20" spans="1:24" s="330" customFormat="1" ht="15.75" customHeight="1">
      <c r="A20" s="210"/>
      <c r="B20" s="429"/>
      <c r="C20" s="429"/>
      <c r="D20" s="429"/>
      <c r="E20" s="429"/>
      <c r="F20" s="429"/>
      <c r="G20" s="211"/>
      <c r="H20" s="224" t="s">
        <v>2380</v>
      </c>
      <c r="I20" s="212"/>
      <c r="J20" s="213"/>
      <c r="K20" s="214"/>
      <c r="L20" s="215"/>
    </row>
    <row r="21" spans="1:24" s="330" customFormat="1" ht="15.75" customHeight="1">
      <c r="A21" s="210"/>
      <c r="B21" s="429"/>
      <c r="C21" s="429"/>
      <c r="D21" s="429"/>
      <c r="E21" s="429"/>
      <c r="F21" s="429"/>
      <c r="G21" s="211"/>
      <c r="H21" s="224" t="s">
        <v>2572</v>
      </c>
      <c r="I21" s="212"/>
      <c r="J21" s="213"/>
      <c r="K21" s="214"/>
      <c r="L21" s="215"/>
    </row>
    <row r="22" spans="1:24" s="330" customFormat="1" ht="15.75" customHeight="1">
      <c r="A22" s="210"/>
      <c r="B22" s="429"/>
      <c r="C22" s="429"/>
      <c r="D22" s="429"/>
      <c r="E22" s="429"/>
      <c r="F22" s="429"/>
      <c r="G22" s="211"/>
      <c r="H22" s="224" t="s">
        <v>945</v>
      </c>
      <c r="I22" s="212"/>
      <c r="J22" s="213"/>
      <c r="K22" s="214"/>
      <c r="L22" s="215"/>
    </row>
    <row r="23" spans="1:24" s="303" customFormat="1" ht="40.5" customHeight="1">
      <c r="A23" s="67" t="s">
        <v>77</v>
      </c>
      <c r="B23" s="483" t="s">
        <v>2365</v>
      </c>
      <c r="C23" s="484"/>
      <c r="D23" s="483" t="s">
        <v>1741</v>
      </c>
      <c r="E23" s="491"/>
      <c r="F23" s="705"/>
      <c r="G23" s="705"/>
      <c r="H23" s="705"/>
      <c r="I23" s="317" t="s">
        <v>893</v>
      </c>
      <c r="J23" s="317" t="s">
        <v>894</v>
      </c>
      <c r="K23" s="75"/>
      <c r="L23" s="75"/>
    </row>
    <row r="24" spans="1:24" s="39" customFormat="1" ht="16.5" customHeight="1">
      <c r="A24" s="241" t="s">
        <v>305</v>
      </c>
      <c r="B24" s="498" t="s">
        <v>2368</v>
      </c>
      <c r="C24" s="498"/>
      <c r="D24" s="608">
        <v>10</v>
      </c>
      <c r="E24" s="609"/>
      <c r="F24" s="706"/>
      <c r="G24" s="707"/>
      <c r="H24" s="708"/>
      <c r="I24" s="192">
        <v>47.5</v>
      </c>
      <c r="J24" s="202">
        <f t="shared" ref="J24" si="1">I24*0.9*72</f>
        <v>3078</v>
      </c>
      <c r="K24" s="222"/>
      <c r="L24" s="235"/>
    </row>
    <row r="25" spans="1:24" s="330" customFormat="1" ht="15">
      <c r="A25" s="76"/>
      <c r="B25" s="76"/>
      <c r="C25" s="76"/>
      <c r="D25" s="76"/>
      <c r="E25" s="76"/>
      <c r="F25" s="76"/>
      <c r="G25" s="76"/>
      <c r="H25" s="76"/>
      <c r="I25" s="77"/>
      <c r="J25" s="77"/>
      <c r="K25" s="78"/>
      <c r="L25" s="78"/>
      <c r="M25" s="39"/>
    </row>
    <row r="26" spans="1:24" s="330" customFormat="1" ht="15.75" customHeight="1">
      <c r="A26" s="57" t="s">
        <v>2995</v>
      </c>
      <c r="B26" s="163"/>
      <c r="C26" s="163"/>
      <c r="D26" s="163"/>
      <c r="E26" s="163"/>
      <c r="F26" s="163"/>
      <c r="G26" s="163"/>
      <c r="H26" s="163"/>
      <c r="I26" s="164"/>
      <c r="J26" s="165"/>
      <c r="K26" s="166"/>
      <c r="L26" s="167"/>
    </row>
    <row r="27" spans="1:24" s="330" customFormat="1" ht="15.75" customHeight="1">
      <c r="A27" s="204"/>
      <c r="B27" s="428" t="s">
        <v>2884</v>
      </c>
      <c r="C27" s="428"/>
      <c r="D27" s="428"/>
      <c r="E27" s="428"/>
      <c r="F27" s="428"/>
      <c r="G27" s="211"/>
      <c r="H27" s="224" t="s">
        <v>2379</v>
      </c>
      <c r="I27" s="212"/>
      <c r="J27" s="207"/>
      <c r="K27" s="208"/>
      <c r="L27" s="209"/>
      <c r="X27" s="39"/>
    </row>
    <row r="28" spans="1:24" s="330" customFormat="1" ht="15.75" customHeight="1">
      <c r="A28" s="210"/>
      <c r="B28" s="429"/>
      <c r="C28" s="429"/>
      <c r="D28" s="429"/>
      <c r="E28" s="429"/>
      <c r="F28" s="429"/>
      <c r="G28" s="211"/>
      <c r="H28" s="224" t="s">
        <v>2378</v>
      </c>
      <c r="I28" s="212"/>
      <c r="J28" s="213"/>
      <c r="K28" s="214"/>
      <c r="L28" s="215"/>
      <c r="O28"/>
    </row>
    <row r="29" spans="1:24" s="330" customFormat="1" ht="15.75" customHeight="1">
      <c r="A29" s="210"/>
      <c r="B29" s="429"/>
      <c r="C29" s="429"/>
      <c r="D29" s="429"/>
      <c r="E29" s="429"/>
      <c r="F29" s="429"/>
      <c r="G29" s="211"/>
      <c r="H29" s="224" t="s">
        <v>2380</v>
      </c>
      <c r="I29" s="212"/>
      <c r="J29" s="213"/>
      <c r="K29" s="214"/>
      <c r="L29" s="215"/>
    </row>
    <row r="30" spans="1:24" s="330" customFormat="1" ht="15.75" customHeight="1">
      <c r="A30" s="210"/>
      <c r="B30" s="429"/>
      <c r="C30" s="429"/>
      <c r="D30" s="429"/>
      <c r="E30" s="429"/>
      <c r="F30" s="429"/>
      <c r="G30" s="211"/>
      <c r="H30" s="224" t="s">
        <v>2381</v>
      </c>
      <c r="I30" s="212"/>
      <c r="J30" s="213"/>
      <c r="K30" s="214"/>
      <c r="L30" s="215"/>
    </row>
    <row r="31" spans="1:24" s="330" customFormat="1" ht="15.75" customHeight="1">
      <c r="A31" s="210"/>
      <c r="B31" s="429"/>
      <c r="C31" s="429"/>
      <c r="D31" s="429"/>
      <c r="E31" s="429"/>
      <c r="F31" s="429"/>
      <c r="G31" s="211"/>
      <c r="H31" s="224" t="s">
        <v>945</v>
      </c>
      <c r="I31" s="212"/>
      <c r="J31" s="213"/>
      <c r="K31" s="214"/>
      <c r="L31" s="215"/>
    </row>
    <row r="32" spans="1:24" s="303" customFormat="1" ht="40.5" customHeight="1">
      <c r="A32" s="67" t="s">
        <v>77</v>
      </c>
      <c r="B32" s="610" t="s">
        <v>2365</v>
      </c>
      <c r="C32" s="610"/>
      <c r="D32" s="610" t="s">
        <v>1741</v>
      </c>
      <c r="E32" s="610"/>
      <c r="F32" s="610" t="s">
        <v>2367</v>
      </c>
      <c r="G32" s="610"/>
      <c r="H32" s="610"/>
      <c r="I32" s="317" t="s">
        <v>893</v>
      </c>
      <c r="J32" s="317" t="s">
        <v>894</v>
      </c>
      <c r="K32" s="75"/>
      <c r="L32" s="75"/>
    </row>
    <row r="33" spans="1:12" s="39" customFormat="1" ht="16.5" customHeight="1">
      <c r="A33" s="241" t="s">
        <v>2997</v>
      </c>
      <c r="B33" s="533" t="s">
        <v>2369</v>
      </c>
      <c r="C33" s="519"/>
      <c r="D33" s="607" t="s">
        <v>845</v>
      </c>
      <c r="E33" s="607"/>
      <c r="F33" s="704">
        <v>1</v>
      </c>
      <c r="G33" s="704"/>
      <c r="H33" s="704"/>
      <c r="I33" s="192">
        <v>264.60000000000002</v>
      </c>
      <c r="J33" s="202">
        <f t="shared" ref="J33:J48" si="2">I33*0.9*72</f>
        <v>17146.080000000002</v>
      </c>
      <c r="K33" s="222"/>
      <c r="L33" s="235"/>
    </row>
    <row r="34" spans="1:12" s="39" customFormat="1" ht="16.5" customHeight="1">
      <c r="A34" s="241" t="s">
        <v>2998</v>
      </c>
      <c r="B34" s="520"/>
      <c r="C34" s="522"/>
      <c r="D34" s="607"/>
      <c r="E34" s="607"/>
      <c r="F34" s="704">
        <v>2</v>
      </c>
      <c r="G34" s="704"/>
      <c r="H34" s="704"/>
      <c r="I34" s="192">
        <v>313.2</v>
      </c>
      <c r="J34" s="202">
        <f t="shared" si="2"/>
        <v>20295.36</v>
      </c>
      <c r="K34" s="222"/>
      <c r="L34" s="235"/>
    </row>
    <row r="35" spans="1:12" s="39" customFormat="1" ht="16.5" customHeight="1">
      <c r="A35" s="241" t="s">
        <v>2999</v>
      </c>
      <c r="B35" s="520"/>
      <c r="C35" s="522"/>
      <c r="D35" s="607"/>
      <c r="E35" s="607"/>
      <c r="F35" s="704">
        <v>3</v>
      </c>
      <c r="G35" s="704"/>
      <c r="H35" s="704"/>
      <c r="I35" s="192">
        <v>347.7</v>
      </c>
      <c r="J35" s="202">
        <f t="shared" si="2"/>
        <v>22530.959999999999</v>
      </c>
      <c r="K35" s="222"/>
      <c r="L35" s="235"/>
    </row>
    <row r="36" spans="1:12" s="39" customFormat="1" ht="16.5" customHeight="1">
      <c r="A36" s="241" t="s">
        <v>3000</v>
      </c>
      <c r="B36" s="520"/>
      <c r="C36" s="522"/>
      <c r="D36" s="607"/>
      <c r="E36" s="607"/>
      <c r="F36" s="704">
        <v>4</v>
      </c>
      <c r="G36" s="704"/>
      <c r="H36" s="704"/>
      <c r="I36" s="192">
        <v>448.9</v>
      </c>
      <c r="J36" s="202">
        <f t="shared" si="2"/>
        <v>29088.720000000001</v>
      </c>
      <c r="K36" s="222"/>
      <c r="L36" s="235"/>
    </row>
    <row r="37" spans="1:12" s="39" customFormat="1" ht="16.5" customHeight="1">
      <c r="A37" s="241" t="s">
        <v>3001</v>
      </c>
      <c r="B37" s="520"/>
      <c r="C37" s="522"/>
      <c r="D37" s="607"/>
      <c r="E37" s="607"/>
      <c r="F37" s="704">
        <v>5</v>
      </c>
      <c r="G37" s="704"/>
      <c r="H37" s="704"/>
      <c r="I37" s="192">
        <v>450.6</v>
      </c>
      <c r="J37" s="202">
        <f t="shared" si="2"/>
        <v>29198.880000000001</v>
      </c>
      <c r="K37" s="222"/>
      <c r="L37" s="235"/>
    </row>
    <row r="38" spans="1:12" s="39" customFormat="1" ht="16.5" customHeight="1">
      <c r="A38" s="241" t="s">
        <v>3002</v>
      </c>
      <c r="B38" s="520"/>
      <c r="C38" s="522"/>
      <c r="D38" s="607"/>
      <c r="E38" s="607"/>
      <c r="F38" s="704">
        <v>7</v>
      </c>
      <c r="G38" s="704"/>
      <c r="H38" s="704"/>
      <c r="I38" s="192">
        <v>550</v>
      </c>
      <c r="J38" s="202">
        <f t="shared" si="2"/>
        <v>35640</v>
      </c>
      <c r="K38" s="222"/>
      <c r="L38" s="235"/>
    </row>
    <row r="39" spans="1:12" s="39" customFormat="1" ht="16.5" customHeight="1">
      <c r="A39" s="241" t="s">
        <v>3003</v>
      </c>
      <c r="B39" s="520"/>
      <c r="C39" s="522"/>
      <c r="D39" s="607"/>
      <c r="E39" s="607"/>
      <c r="F39" s="704">
        <v>11</v>
      </c>
      <c r="G39" s="704"/>
      <c r="H39" s="704"/>
      <c r="I39" s="192">
        <v>662.3</v>
      </c>
      <c r="J39" s="202">
        <f t="shared" si="2"/>
        <v>42917.039999999994</v>
      </c>
      <c r="K39" s="222"/>
      <c r="L39" s="235"/>
    </row>
    <row r="40" spans="1:12" s="39" customFormat="1" ht="16.5" customHeight="1">
      <c r="A40" s="241" t="s">
        <v>3004</v>
      </c>
      <c r="B40" s="520"/>
      <c r="C40" s="522"/>
      <c r="D40" s="607"/>
      <c r="E40" s="607"/>
      <c r="F40" s="704">
        <v>14</v>
      </c>
      <c r="G40" s="704"/>
      <c r="H40" s="704"/>
      <c r="I40" s="192">
        <v>741.1</v>
      </c>
      <c r="J40" s="202">
        <f t="shared" si="2"/>
        <v>48023.28</v>
      </c>
      <c r="K40" s="222"/>
      <c r="L40" s="235"/>
    </row>
    <row r="41" spans="1:12" s="39" customFormat="1" ht="16.5" customHeight="1">
      <c r="A41" s="241" t="s">
        <v>3005</v>
      </c>
      <c r="B41" s="520"/>
      <c r="C41" s="522"/>
      <c r="D41" s="607" t="s">
        <v>844</v>
      </c>
      <c r="E41" s="607"/>
      <c r="F41" s="704">
        <v>1.5</v>
      </c>
      <c r="G41" s="704"/>
      <c r="H41" s="704"/>
      <c r="I41" s="192">
        <v>145.5</v>
      </c>
      <c r="J41" s="202">
        <f t="shared" si="2"/>
        <v>9428.4000000000015</v>
      </c>
      <c r="K41" s="222"/>
      <c r="L41" s="235"/>
    </row>
    <row r="42" spans="1:12" s="39" customFormat="1" ht="16.5" customHeight="1">
      <c r="A42" s="241" t="s">
        <v>3006</v>
      </c>
      <c r="B42" s="520"/>
      <c r="C42" s="522"/>
      <c r="D42" s="607"/>
      <c r="E42" s="607"/>
      <c r="F42" s="704">
        <v>2</v>
      </c>
      <c r="G42" s="704"/>
      <c r="H42" s="704"/>
      <c r="I42" s="192">
        <v>157.9</v>
      </c>
      <c r="J42" s="202">
        <f t="shared" si="2"/>
        <v>10231.920000000002</v>
      </c>
      <c r="K42" s="222"/>
      <c r="L42" s="235"/>
    </row>
    <row r="43" spans="1:12" s="39" customFormat="1" ht="16.5" customHeight="1">
      <c r="A43" s="241" t="s">
        <v>3007</v>
      </c>
      <c r="B43" s="520"/>
      <c r="C43" s="522"/>
      <c r="D43" s="607"/>
      <c r="E43" s="607"/>
      <c r="F43" s="704">
        <v>3</v>
      </c>
      <c r="G43" s="704"/>
      <c r="H43" s="704"/>
      <c r="I43" s="192">
        <v>173.2</v>
      </c>
      <c r="J43" s="202">
        <f t="shared" si="2"/>
        <v>11223.36</v>
      </c>
      <c r="K43" s="222"/>
      <c r="L43" s="235"/>
    </row>
    <row r="44" spans="1:12" s="39" customFormat="1" ht="16.5" customHeight="1">
      <c r="A44" s="241" t="s">
        <v>3008</v>
      </c>
      <c r="B44" s="520"/>
      <c r="C44" s="522"/>
      <c r="D44" s="607"/>
      <c r="E44" s="607"/>
      <c r="F44" s="704">
        <v>4</v>
      </c>
      <c r="G44" s="704"/>
      <c r="H44" s="704"/>
      <c r="I44" s="192">
        <v>176.2</v>
      </c>
      <c r="J44" s="202">
        <f t="shared" si="2"/>
        <v>11417.759999999998</v>
      </c>
      <c r="K44" s="222"/>
      <c r="L44" s="235"/>
    </row>
    <row r="45" spans="1:12" s="39" customFormat="1" ht="16.5" customHeight="1">
      <c r="A45" s="241" t="s">
        <v>3009</v>
      </c>
      <c r="B45" s="520"/>
      <c r="C45" s="522"/>
      <c r="D45" s="607"/>
      <c r="E45" s="607"/>
      <c r="F45" s="704">
        <v>5</v>
      </c>
      <c r="G45" s="704"/>
      <c r="H45" s="704"/>
      <c r="I45" s="192">
        <v>191.2</v>
      </c>
      <c r="J45" s="202">
        <f t="shared" si="2"/>
        <v>12389.759999999998</v>
      </c>
      <c r="K45" s="222"/>
      <c r="L45" s="235"/>
    </row>
    <row r="46" spans="1:12" s="39" customFormat="1" ht="16.5" customHeight="1">
      <c r="A46" s="241" t="s">
        <v>3010</v>
      </c>
      <c r="B46" s="520"/>
      <c r="C46" s="522"/>
      <c r="D46" s="607"/>
      <c r="E46" s="607"/>
      <c r="F46" s="704">
        <v>7</v>
      </c>
      <c r="G46" s="704"/>
      <c r="H46" s="704"/>
      <c r="I46" s="192">
        <v>204.5</v>
      </c>
      <c r="J46" s="202">
        <f t="shared" si="2"/>
        <v>13251.6</v>
      </c>
      <c r="K46" s="222"/>
      <c r="L46" s="235"/>
    </row>
    <row r="47" spans="1:12" s="39" customFormat="1" ht="16.5" customHeight="1">
      <c r="A47" s="241" t="s">
        <v>3011</v>
      </c>
      <c r="B47" s="520"/>
      <c r="C47" s="522"/>
      <c r="D47" s="607"/>
      <c r="E47" s="607"/>
      <c r="F47" s="704">
        <v>11</v>
      </c>
      <c r="G47" s="704"/>
      <c r="H47" s="704"/>
      <c r="I47" s="192">
        <v>238.1</v>
      </c>
      <c r="J47" s="202">
        <f t="shared" si="2"/>
        <v>15428.88</v>
      </c>
      <c r="K47" s="222"/>
      <c r="L47" s="235"/>
    </row>
    <row r="48" spans="1:12" s="39" customFormat="1" ht="16.5" customHeight="1">
      <c r="A48" s="241" t="s">
        <v>3012</v>
      </c>
      <c r="B48" s="523"/>
      <c r="C48" s="525"/>
      <c r="D48" s="607"/>
      <c r="E48" s="607"/>
      <c r="F48" s="704">
        <v>14</v>
      </c>
      <c r="G48" s="704"/>
      <c r="H48" s="704"/>
      <c r="I48" s="192">
        <v>279.8</v>
      </c>
      <c r="J48" s="202">
        <f t="shared" si="2"/>
        <v>18131.04</v>
      </c>
      <c r="K48" s="222"/>
      <c r="L48" s="235"/>
    </row>
    <row r="49" spans="1:24" s="330" customFormat="1" ht="15">
      <c r="A49" s="76"/>
      <c r="B49" s="76"/>
      <c r="C49" s="76"/>
      <c r="D49" s="76"/>
      <c r="E49" s="76"/>
      <c r="F49" s="76"/>
      <c r="G49" s="76"/>
      <c r="H49" s="76"/>
      <c r="I49" s="77"/>
      <c r="J49" s="77"/>
      <c r="K49" s="78"/>
      <c r="L49" s="78"/>
      <c r="M49" s="39"/>
    </row>
    <row r="50" spans="1:24" s="330" customFormat="1" ht="15.75" customHeight="1">
      <c r="A50" s="57" t="s">
        <v>2996</v>
      </c>
      <c r="B50" s="163"/>
      <c r="C50" s="163"/>
      <c r="D50" s="163"/>
      <c r="E50" s="163"/>
      <c r="F50" s="163"/>
      <c r="G50" s="163"/>
      <c r="H50" s="163"/>
      <c r="I50" s="164"/>
      <c r="J50" s="165"/>
      <c r="K50" s="166"/>
      <c r="L50" s="167"/>
    </row>
    <row r="51" spans="1:24" s="330" customFormat="1" ht="15.75" customHeight="1">
      <c r="A51" s="204"/>
      <c r="B51" s="428" t="s">
        <v>2884</v>
      </c>
      <c r="C51" s="428"/>
      <c r="D51" s="428"/>
      <c r="E51" s="428"/>
      <c r="F51" s="428"/>
      <c r="G51" s="211"/>
      <c r="H51" s="224" t="s">
        <v>2379</v>
      </c>
      <c r="I51" s="212"/>
      <c r="J51" s="207"/>
      <c r="K51" s="208"/>
      <c r="L51" s="209"/>
      <c r="X51" s="39"/>
    </row>
    <row r="52" spans="1:24" s="330" customFormat="1" ht="15.75" customHeight="1">
      <c r="A52" s="210"/>
      <c r="B52" s="429"/>
      <c r="C52" s="429"/>
      <c r="D52" s="429"/>
      <c r="E52" s="429"/>
      <c r="F52" s="429"/>
      <c r="G52" s="211"/>
      <c r="H52" s="224" t="s">
        <v>2378</v>
      </c>
      <c r="I52" s="212"/>
      <c r="J52" s="213"/>
      <c r="K52" s="214"/>
      <c r="L52" s="215"/>
      <c r="O52" s="39"/>
    </row>
    <row r="53" spans="1:24" s="330" customFormat="1" ht="15.75" customHeight="1">
      <c r="A53" s="210"/>
      <c r="B53" s="429"/>
      <c r="C53" s="429"/>
      <c r="D53" s="429"/>
      <c r="E53" s="429"/>
      <c r="F53" s="429"/>
      <c r="G53" s="211"/>
      <c r="H53" s="224" t="s">
        <v>2380</v>
      </c>
      <c r="I53" s="212"/>
      <c r="J53" s="213"/>
      <c r="K53" s="214"/>
      <c r="L53" s="215"/>
    </row>
    <row r="54" spans="1:24" s="330" customFormat="1" ht="15.75" customHeight="1">
      <c r="A54" s="210"/>
      <c r="B54" s="429"/>
      <c r="C54" s="429"/>
      <c r="D54" s="429"/>
      <c r="E54" s="429"/>
      <c r="F54" s="429"/>
      <c r="G54" s="211"/>
      <c r="H54" s="224" t="s">
        <v>2381</v>
      </c>
      <c r="I54" s="212"/>
      <c r="J54" s="213"/>
      <c r="K54" s="214"/>
      <c r="L54" s="215"/>
    </row>
    <row r="55" spans="1:24" s="330" customFormat="1" ht="15.75" customHeight="1">
      <c r="A55" s="210"/>
      <c r="B55" s="429"/>
      <c r="C55" s="429"/>
      <c r="D55" s="429"/>
      <c r="E55" s="429"/>
      <c r="F55" s="429"/>
      <c r="G55" s="211"/>
      <c r="H55" s="224" t="s">
        <v>945</v>
      </c>
      <c r="I55" s="212"/>
      <c r="J55" s="213"/>
      <c r="K55" s="214"/>
      <c r="L55" s="215"/>
    </row>
    <row r="56" spans="1:24" s="303" customFormat="1" ht="40.5" customHeight="1">
      <c r="A56" s="67" t="s">
        <v>77</v>
      </c>
      <c r="B56" s="610" t="s">
        <v>2365</v>
      </c>
      <c r="C56" s="610"/>
      <c r="D56" s="610" t="s">
        <v>1741</v>
      </c>
      <c r="E56" s="610"/>
      <c r="F56" s="610" t="s">
        <v>2367</v>
      </c>
      <c r="G56" s="610"/>
      <c r="H56" s="610"/>
      <c r="I56" s="397" t="s">
        <v>893</v>
      </c>
      <c r="J56" s="397" t="s">
        <v>894</v>
      </c>
      <c r="K56" s="75"/>
      <c r="L56" s="75"/>
    </row>
    <row r="57" spans="1:24" s="39" customFormat="1" ht="16.5" customHeight="1">
      <c r="A57" s="396" t="s">
        <v>2979</v>
      </c>
      <c r="B57" s="533" t="s">
        <v>2369</v>
      </c>
      <c r="C57" s="519"/>
      <c r="D57" s="607" t="s">
        <v>845</v>
      </c>
      <c r="E57" s="607"/>
      <c r="F57" s="704">
        <v>1</v>
      </c>
      <c r="G57" s="704"/>
      <c r="H57" s="704"/>
      <c r="I57" s="192">
        <v>237.52521000000002</v>
      </c>
      <c r="J57" s="202">
        <f t="shared" ref="J57:J72" si="3">I57*0.9*72</f>
        <v>15391.633608</v>
      </c>
      <c r="K57" s="222"/>
      <c r="L57" s="235"/>
    </row>
    <row r="58" spans="1:24" s="39" customFormat="1" ht="16.5" customHeight="1">
      <c r="A58" s="396" t="s">
        <v>2980</v>
      </c>
      <c r="B58" s="520"/>
      <c r="C58" s="522"/>
      <c r="D58" s="607"/>
      <c r="E58" s="607"/>
      <c r="F58" s="704">
        <v>2</v>
      </c>
      <c r="G58" s="704"/>
      <c r="H58" s="704"/>
      <c r="I58" s="192">
        <v>268.56117000000006</v>
      </c>
      <c r="J58" s="202">
        <f t="shared" si="3"/>
        <v>17402.763816000002</v>
      </c>
      <c r="K58" s="222"/>
      <c r="L58" s="235"/>
    </row>
    <row r="59" spans="1:24" s="39" customFormat="1" ht="16.5" customHeight="1">
      <c r="A59" s="396" t="s">
        <v>2981</v>
      </c>
      <c r="B59" s="520"/>
      <c r="C59" s="522"/>
      <c r="D59" s="607"/>
      <c r="E59" s="607"/>
      <c r="F59" s="704">
        <v>3</v>
      </c>
      <c r="G59" s="704"/>
      <c r="H59" s="704"/>
      <c r="I59" s="192">
        <v>312.36192</v>
      </c>
      <c r="J59" s="202">
        <f t="shared" si="3"/>
        <v>20241.052415999999</v>
      </c>
      <c r="K59" s="222"/>
      <c r="L59" s="235"/>
    </row>
    <row r="60" spans="1:24" s="39" customFormat="1" ht="16.5" customHeight="1">
      <c r="A60" s="396" t="s">
        <v>2982</v>
      </c>
      <c r="B60" s="520"/>
      <c r="C60" s="522"/>
      <c r="D60" s="607"/>
      <c r="E60" s="607"/>
      <c r="F60" s="704">
        <v>4</v>
      </c>
      <c r="G60" s="704"/>
      <c r="H60" s="704"/>
      <c r="I60" s="192">
        <v>336.47319000000005</v>
      </c>
      <c r="J60" s="202">
        <f t="shared" si="3"/>
        <v>21803.462712000004</v>
      </c>
      <c r="K60" s="222"/>
      <c r="L60" s="235"/>
    </row>
    <row r="61" spans="1:24" s="39" customFormat="1" ht="16.5" customHeight="1">
      <c r="A61" s="396" t="s">
        <v>2983</v>
      </c>
      <c r="B61" s="520"/>
      <c r="C61" s="522"/>
      <c r="D61" s="607"/>
      <c r="E61" s="607"/>
      <c r="F61" s="704">
        <v>5</v>
      </c>
      <c r="G61" s="704"/>
      <c r="H61" s="704"/>
      <c r="I61" s="192">
        <v>411.47676000000013</v>
      </c>
      <c r="J61" s="202">
        <f t="shared" si="3"/>
        <v>26663.694048000008</v>
      </c>
      <c r="K61" s="222"/>
      <c r="L61" s="235"/>
    </row>
    <row r="62" spans="1:24" s="39" customFormat="1" ht="16.5" customHeight="1">
      <c r="A62" s="396" t="s">
        <v>2984</v>
      </c>
      <c r="B62" s="520"/>
      <c r="C62" s="522"/>
      <c r="D62" s="607"/>
      <c r="E62" s="607"/>
      <c r="F62" s="704">
        <v>7</v>
      </c>
      <c r="G62" s="704"/>
      <c r="H62" s="704"/>
      <c r="I62" s="192">
        <v>475.38414000000012</v>
      </c>
      <c r="J62" s="202">
        <f t="shared" si="3"/>
        <v>30804.892272000008</v>
      </c>
      <c r="K62" s="222"/>
      <c r="L62" s="235"/>
    </row>
    <row r="63" spans="1:24" s="39" customFormat="1" ht="16.5" customHeight="1">
      <c r="A63" s="396" t="s">
        <v>2985</v>
      </c>
      <c r="B63" s="520"/>
      <c r="C63" s="522"/>
      <c r="D63" s="607"/>
      <c r="E63" s="607"/>
      <c r="F63" s="704">
        <v>11</v>
      </c>
      <c r="G63" s="704"/>
      <c r="H63" s="704"/>
      <c r="I63" s="192">
        <v>599.94513000000006</v>
      </c>
      <c r="J63" s="202">
        <f t="shared" si="3"/>
        <v>38876.444424000008</v>
      </c>
      <c r="K63" s="222"/>
      <c r="L63" s="235"/>
    </row>
    <row r="64" spans="1:24" s="39" customFormat="1" ht="16.5" customHeight="1">
      <c r="A64" s="396" t="s">
        <v>2986</v>
      </c>
      <c r="B64" s="520"/>
      <c r="C64" s="522"/>
      <c r="D64" s="607"/>
      <c r="E64" s="607"/>
      <c r="F64" s="704">
        <v>14</v>
      </c>
      <c r="G64" s="704"/>
      <c r="H64" s="704"/>
      <c r="I64" s="192">
        <v>657.51183000000003</v>
      </c>
      <c r="J64" s="202">
        <f t="shared" si="3"/>
        <v>42606.766584000005</v>
      </c>
      <c r="K64" s="222"/>
      <c r="L64" s="235"/>
    </row>
    <row r="65" spans="1:24" s="39" customFormat="1" ht="16.5" customHeight="1">
      <c r="A65" s="396" t="s">
        <v>2987</v>
      </c>
      <c r="B65" s="520"/>
      <c r="C65" s="522"/>
      <c r="D65" s="607" t="s">
        <v>844</v>
      </c>
      <c r="E65" s="607"/>
      <c r="F65" s="704">
        <v>1.5</v>
      </c>
      <c r="G65" s="704"/>
      <c r="H65" s="704"/>
      <c r="I65" s="192">
        <v>124.81128000000004</v>
      </c>
      <c r="J65" s="202">
        <f t="shared" si="3"/>
        <v>8087.7709440000026</v>
      </c>
      <c r="K65" s="222"/>
      <c r="L65" s="235"/>
    </row>
    <row r="66" spans="1:24" s="39" customFormat="1" ht="16.5" customHeight="1">
      <c r="A66" s="396" t="s">
        <v>2988</v>
      </c>
      <c r="B66" s="520"/>
      <c r="C66" s="522"/>
      <c r="D66" s="607"/>
      <c r="E66" s="607"/>
      <c r="F66" s="704">
        <v>2</v>
      </c>
      <c r="G66" s="704"/>
      <c r="H66" s="704"/>
      <c r="I66" s="192">
        <v>133.32114000000001</v>
      </c>
      <c r="J66" s="202">
        <f t="shared" si="3"/>
        <v>8639.2098720000013</v>
      </c>
      <c r="K66" s="222"/>
      <c r="L66" s="235"/>
    </row>
    <row r="67" spans="1:24" s="39" customFormat="1" ht="16.5" customHeight="1">
      <c r="A67" s="396" t="s">
        <v>2989</v>
      </c>
      <c r="B67" s="520"/>
      <c r="C67" s="522"/>
      <c r="D67" s="607"/>
      <c r="E67" s="607"/>
      <c r="F67" s="704">
        <v>3</v>
      </c>
      <c r="G67" s="704"/>
      <c r="H67" s="704"/>
      <c r="I67" s="192">
        <v>141.83100000000005</v>
      </c>
      <c r="J67" s="202">
        <f t="shared" si="3"/>
        <v>9190.6488000000027</v>
      </c>
      <c r="K67" s="222"/>
      <c r="L67" s="235"/>
    </row>
    <row r="68" spans="1:24" s="39" customFormat="1" ht="16.5" customHeight="1">
      <c r="A68" s="396" t="s">
        <v>2990</v>
      </c>
      <c r="B68" s="520"/>
      <c r="C68" s="522"/>
      <c r="D68" s="607"/>
      <c r="E68" s="607"/>
      <c r="F68" s="704">
        <v>4</v>
      </c>
      <c r="G68" s="704"/>
      <c r="H68" s="704"/>
      <c r="I68" s="192">
        <v>156.01410000000001</v>
      </c>
      <c r="J68" s="202">
        <f t="shared" si="3"/>
        <v>10109.713680000003</v>
      </c>
      <c r="K68" s="222"/>
      <c r="L68" s="235"/>
    </row>
    <row r="69" spans="1:24" s="39" customFormat="1" ht="16.5" customHeight="1">
      <c r="A69" s="396" t="s">
        <v>2991</v>
      </c>
      <c r="B69" s="520"/>
      <c r="C69" s="522"/>
      <c r="D69" s="607"/>
      <c r="E69" s="607"/>
      <c r="F69" s="704">
        <v>5</v>
      </c>
      <c r="G69" s="704"/>
      <c r="H69" s="704"/>
      <c r="I69" s="192">
        <v>175.87044000000003</v>
      </c>
      <c r="J69" s="202">
        <f t="shared" si="3"/>
        <v>11396.404512000003</v>
      </c>
      <c r="K69" s="222"/>
      <c r="L69" s="235"/>
    </row>
    <row r="70" spans="1:24" s="39" customFormat="1" ht="16.5" customHeight="1">
      <c r="A70" s="396" t="s">
        <v>2992</v>
      </c>
      <c r="B70" s="520"/>
      <c r="C70" s="522"/>
      <c r="D70" s="607"/>
      <c r="E70" s="607"/>
      <c r="F70" s="704">
        <v>7</v>
      </c>
      <c r="G70" s="704"/>
      <c r="H70" s="704"/>
      <c r="I70" s="192">
        <v>209.90988000000004</v>
      </c>
      <c r="J70" s="202">
        <f t="shared" si="3"/>
        <v>13602.160224000005</v>
      </c>
      <c r="K70" s="222"/>
      <c r="L70" s="235"/>
    </row>
    <row r="71" spans="1:24" s="39" customFormat="1" ht="16.5" customHeight="1">
      <c r="A71" s="396" t="s">
        <v>2993</v>
      </c>
      <c r="B71" s="520"/>
      <c r="C71" s="522"/>
      <c r="D71" s="607"/>
      <c r="E71" s="607"/>
      <c r="F71" s="704">
        <v>11</v>
      </c>
      <c r="G71" s="704"/>
      <c r="H71" s="704"/>
      <c r="I71" s="192">
        <v>238.27607999999998</v>
      </c>
      <c r="J71" s="202">
        <f t="shared" si="3"/>
        <v>15440.289983999999</v>
      </c>
      <c r="K71" s="222"/>
      <c r="L71" s="235"/>
    </row>
    <row r="72" spans="1:24" s="39" customFormat="1" ht="16.5" customHeight="1">
      <c r="A72" s="396" t="s">
        <v>2994</v>
      </c>
      <c r="B72" s="523"/>
      <c r="C72" s="525"/>
      <c r="D72" s="607"/>
      <c r="E72" s="607"/>
      <c r="F72" s="704">
        <v>14</v>
      </c>
      <c r="G72" s="704"/>
      <c r="H72" s="704"/>
      <c r="I72" s="192">
        <v>272.31552000000011</v>
      </c>
      <c r="J72" s="202">
        <f t="shared" si="3"/>
        <v>17646.045696000008</v>
      </c>
      <c r="K72" s="222"/>
      <c r="L72" s="235"/>
    </row>
    <row r="73" spans="1:24" s="330" customFormat="1" ht="15">
      <c r="A73" s="76"/>
      <c r="B73" s="76"/>
      <c r="C73" s="76"/>
      <c r="D73" s="76"/>
      <c r="E73" s="76"/>
      <c r="F73" s="76"/>
      <c r="G73" s="76"/>
      <c r="H73" s="76"/>
      <c r="I73" s="77"/>
      <c r="J73" s="77"/>
      <c r="K73" s="78"/>
      <c r="L73" s="78"/>
      <c r="M73" s="39"/>
    </row>
    <row r="74" spans="1:24" s="330" customFormat="1" ht="15.75" customHeight="1">
      <c r="A74" s="57" t="s">
        <v>2376</v>
      </c>
      <c r="B74" s="163"/>
      <c r="C74" s="163"/>
      <c r="D74" s="163"/>
      <c r="E74" s="163"/>
      <c r="F74" s="163"/>
      <c r="G74" s="163"/>
      <c r="H74" s="163"/>
      <c r="I74" s="164"/>
      <c r="J74" s="165"/>
      <c r="K74" s="166"/>
      <c r="L74" s="167"/>
    </row>
    <row r="75" spans="1:24" s="330" customFormat="1" ht="15.75" customHeight="1">
      <c r="A75" s="204"/>
      <c r="B75" s="428" t="s">
        <v>2377</v>
      </c>
      <c r="C75" s="428"/>
      <c r="D75" s="428"/>
      <c r="E75" s="428"/>
      <c r="F75" s="428"/>
      <c r="G75" s="211"/>
      <c r="H75" s="224" t="s">
        <v>2379</v>
      </c>
      <c r="I75" s="212"/>
      <c r="J75" s="207"/>
      <c r="K75" s="208"/>
      <c r="L75" s="209"/>
      <c r="X75" s="39"/>
    </row>
    <row r="76" spans="1:24" s="330" customFormat="1" ht="15.75" customHeight="1">
      <c r="A76" s="210"/>
      <c r="B76" s="429"/>
      <c r="C76" s="429"/>
      <c r="D76" s="429"/>
      <c r="E76" s="429"/>
      <c r="F76" s="429"/>
      <c r="G76" s="211"/>
      <c r="H76" s="224" t="s">
        <v>2378</v>
      </c>
      <c r="I76" s="212"/>
      <c r="J76" s="213"/>
      <c r="K76" s="214"/>
      <c r="L76" s="215"/>
    </row>
    <row r="77" spans="1:24" s="330" customFormat="1" ht="15.75" customHeight="1">
      <c r="A77" s="210"/>
      <c r="B77" s="429"/>
      <c r="C77" s="429"/>
      <c r="D77" s="429"/>
      <c r="E77" s="429"/>
      <c r="F77" s="429"/>
      <c r="G77" s="211"/>
      <c r="H77" s="224" t="s">
        <v>2380</v>
      </c>
      <c r="I77" s="212"/>
      <c r="J77" s="213"/>
      <c r="K77" s="214"/>
      <c r="L77" s="215"/>
    </row>
    <row r="78" spans="1:24" s="330" customFormat="1" ht="15.75" customHeight="1">
      <c r="A78" s="210"/>
      <c r="B78" s="429"/>
      <c r="C78" s="429"/>
      <c r="D78" s="429"/>
      <c r="E78" s="429"/>
      <c r="F78" s="429"/>
      <c r="G78" s="211"/>
      <c r="H78" s="224" t="s">
        <v>2381</v>
      </c>
      <c r="I78" s="212"/>
      <c r="J78" s="213"/>
      <c r="K78" s="214"/>
      <c r="L78" s="215"/>
    </row>
    <row r="79" spans="1:24" s="330" customFormat="1" ht="15.75" customHeight="1">
      <c r="A79" s="210"/>
      <c r="B79" s="429"/>
      <c r="C79" s="429"/>
      <c r="D79" s="429"/>
      <c r="E79" s="429"/>
      <c r="F79" s="429"/>
      <c r="G79" s="211"/>
      <c r="H79" s="224" t="s">
        <v>945</v>
      </c>
      <c r="I79" s="212"/>
      <c r="J79" s="213"/>
      <c r="K79" s="214"/>
      <c r="L79" s="215"/>
    </row>
    <row r="80" spans="1:24" s="303" customFormat="1" ht="40.5" customHeight="1">
      <c r="A80" s="67" t="s">
        <v>77</v>
      </c>
      <c r="B80" s="483" t="s">
        <v>2365</v>
      </c>
      <c r="C80" s="484"/>
      <c r="D80" s="483" t="s">
        <v>1741</v>
      </c>
      <c r="E80" s="491"/>
      <c r="F80" s="610" t="s">
        <v>2367</v>
      </c>
      <c r="G80" s="610"/>
      <c r="H80" s="610"/>
      <c r="I80" s="317" t="s">
        <v>893</v>
      </c>
      <c r="J80" s="317" t="s">
        <v>894</v>
      </c>
      <c r="K80" s="75"/>
      <c r="L80" s="75"/>
    </row>
    <row r="81" spans="1:24" s="39" customFormat="1" ht="16.5" customHeight="1">
      <c r="A81" s="241" t="s">
        <v>2370</v>
      </c>
      <c r="B81" s="533" t="s">
        <v>2369</v>
      </c>
      <c r="C81" s="519"/>
      <c r="D81" s="611" t="s">
        <v>845</v>
      </c>
      <c r="E81" s="612"/>
      <c r="F81" s="608">
        <v>2</v>
      </c>
      <c r="G81" s="688"/>
      <c r="H81" s="609"/>
      <c r="I81" s="202">
        <v>19336.404240000003</v>
      </c>
      <c r="J81" s="202">
        <f t="shared" ref="J81:J86" si="4">I81*0.9</f>
        <v>17402.763816000002</v>
      </c>
      <c r="K81" s="203"/>
      <c r="L81" s="203"/>
    </row>
    <row r="82" spans="1:24" s="39" customFormat="1" ht="16.5" customHeight="1">
      <c r="A82" s="241" t="s">
        <v>2371</v>
      </c>
      <c r="B82" s="520"/>
      <c r="C82" s="522"/>
      <c r="D82" s="613"/>
      <c r="E82" s="614"/>
      <c r="F82" s="608">
        <v>3</v>
      </c>
      <c r="G82" s="688"/>
      <c r="H82" s="609"/>
      <c r="I82" s="202">
        <v>21084.429599999999</v>
      </c>
      <c r="J82" s="202">
        <f t="shared" si="4"/>
        <v>18975.986639999999</v>
      </c>
      <c r="K82" s="203"/>
      <c r="L82" s="203"/>
    </row>
    <row r="83" spans="1:24" s="39" customFormat="1" ht="16.5" customHeight="1">
      <c r="A83" s="241" t="s">
        <v>2372</v>
      </c>
      <c r="B83" s="520"/>
      <c r="C83" s="522"/>
      <c r="D83" s="613"/>
      <c r="E83" s="614"/>
      <c r="F83" s="608">
        <v>4</v>
      </c>
      <c r="G83" s="688"/>
      <c r="H83" s="609"/>
      <c r="I83" s="202">
        <v>25740.199035000001</v>
      </c>
      <c r="J83" s="202">
        <f t="shared" si="4"/>
        <v>23166.179131500001</v>
      </c>
      <c r="K83" s="203"/>
      <c r="L83" s="203"/>
    </row>
    <row r="84" spans="1:24" s="39" customFormat="1" ht="16.5" customHeight="1">
      <c r="A84" s="241" t="s">
        <v>2373</v>
      </c>
      <c r="B84" s="520"/>
      <c r="C84" s="522"/>
      <c r="D84" s="613"/>
      <c r="E84" s="614"/>
      <c r="F84" s="608">
        <v>5</v>
      </c>
      <c r="G84" s="688"/>
      <c r="H84" s="609"/>
      <c r="I84" s="202">
        <v>27034.023132000006</v>
      </c>
      <c r="J84" s="202">
        <f t="shared" si="4"/>
        <v>24330.620818800006</v>
      </c>
      <c r="K84" s="203"/>
      <c r="L84" s="203"/>
    </row>
    <row r="85" spans="1:24" s="39" customFormat="1" ht="16.5" customHeight="1">
      <c r="A85" s="241" t="s">
        <v>2374</v>
      </c>
      <c r="B85" s="520"/>
      <c r="C85" s="522"/>
      <c r="D85" s="613"/>
      <c r="E85" s="614"/>
      <c r="F85" s="608">
        <v>7</v>
      </c>
      <c r="G85" s="688"/>
      <c r="H85" s="609"/>
      <c r="I85" s="202">
        <v>32516.275176000006</v>
      </c>
      <c r="J85" s="202">
        <f t="shared" si="4"/>
        <v>29264.647658400005</v>
      </c>
      <c r="K85" s="203"/>
      <c r="L85" s="203"/>
    </row>
    <row r="86" spans="1:24" s="39" customFormat="1" ht="16.5" customHeight="1">
      <c r="A86" s="241" t="s">
        <v>2375</v>
      </c>
      <c r="B86" s="523"/>
      <c r="C86" s="525"/>
      <c r="D86" s="615"/>
      <c r="E86" s="616"/>
      <c r="F86" s="608">
        <v>11</v>
      </c>
      <c r="G86" s="688"/>
      <c r="H86" s="609"/>
      <c r="I86" s="202">
        <v>39416.395040999996</v>
      </c>
      <c r="J86" s="202">
        <f t="shared" si="4"/>
        <v>35474.755536899997</v>
      </c>
      <c r="K86" s="203"/>
      <c r="L86" s="203"/>
    </row>
    <row r="87" spans="1:24" s="330" customFormat="1" ht="15">
      <c r="A87" s="76"/>
      <c r="B87" s="76"/>
      <c r="C87" s="76"/>
      <c r="D87" s="76"/>
      <c r="E87" s="76"/>
      <c r="F87" s="76"/>
      <c r="G87" s="76"/>
      <c r="H87" s="76"/>
      <c r="I87" s="77"/>
      <c r="J87" s="77"/>
      <c r="K87" s="78"/>
      <c r="L87" s="78"/>
      <c r="M87" s="39"/>
    </row>
    <row r="88" spans="1:24" s="330" customFormat="1" ht="15.75" customHeight="1">
      <c r="A88" s="57" t="s">
        <v>2737</v>
      </c>
      <c r="B88" s="163"/>
      <c r="C88" s="163"/>
      <c r="D88" s="163"/>
      <c r="E88" s="163"/>
      <c r="F88" s="163"/>
      <c r="G88" s="163"/>
      <c r="H88" s="163"/>
      <c r="I88" s="164"/>
      <c r="J88" s="165"/>
      <c r="K88" s="166"/>
      <c r="L88" s="167"/>
    </row>
    <row r="89" spans="1:24" s="330" customFormat="1" ht="15.75" customHeight="1">
      <c r="A89" s="204"/>
      <c r="B89" s="428" t="s">
        <v>2746</v>
      </c>
      <c r="C89" s="428"/>
      <c r="D89" s="428"/>
      <c r="E89" s="428"/>
      <c r="F89" s="428"/>
      <c r="G89" s="211"/>
      <c r="H89" s="224" t="s">
        <v>2747</v>
      </c>
      <c r="I89" s="212"/>
      <c r="J89" s="207"/>
      <c r="K89" s="208"/>
      <c r="L89" s="209"/>
      <c r="X89" s="39"/>
    </row>
    <row r="90" spans="1:24" s="330" customFormat="1" ht="15.75" customHeight="1">
      <c r="A90" s="210"/>
      <c r="B90" s="429"/>
      <c r="C90" s="429"/>
      <c r="D90" s="429"/>
      <c r="E90" s="429"/>
      <c r="F90" s="429"/>
      <c r="G90" s="211"/>
      <c r="H90" s="224" t="s">
        <v>2392</v>
      </c>
      <c r="I90" s="212"/>
      <c r="J90" s="213"/>
      <c r="K90" s="214"/>
      <c r="L90" s="215"/>
    </row>
    <row r="91" spans="1:24" s="330" customFormat="1" ht="15.75" customHeight="1">
      <c r="A91" s="210"/>
      <c r="B91" s="429"/>
      <c r="C91" s="429"/>
      <c r="D91" s="429"/>
      <c r="E91" s="429"/>
      <c r="F91" s="429"/>
      <c r="G91" s="211"/>
      <c r="H91" s="224" t="s">
        <v>2745</v>
      </c>
      <c r="I91" s="212"/>
      <c r="J91" s="213"/>
      <c r="K91" s="214"/>
      <c r="L91" s="215"/>
    </row>
    <row r="92" spans="1:24" s="330" customFormat="1" ht="15.75" customHeight="1">
      <c r="A92" s="210"/>
      <c r="B92" s="429"/>
      <c r="C92" s="429"/>
      <c r="D92" s="429"/>
      <c r="E92" s="429"/>
      <c r="F92" s="429"/>
      <c r="G92" s="211"/>
      <c r="H92" s="224" t="s">
        <v>2748</v>
      </c>
      <c r="I92" s="212"/>
      <c r="J92" s="213"/>
      <c r="K92" s="214"/>
      <c r="L92" s="215"/>
    </row>
    <row r="93" spans="1:24" s="330" customFormat="1" ht="15.75" customHeight="1">
      <c r="A93" s="210"/>
      <c r="B93" s="429"/>
      <c r="C93" s="429"/>
      <c r="D93" s="429"/>
      <c r="E93" s="429"/>
      <c r="F93" s="429"/>
      <c r="G93" s="211"/>
      <c r="H93" s="224" t="s">
        <v>2396</v>
      </c>
      <c r="I93" s="212"/>
      <c r="J93" s="213"/>
      <c r="K93" s="214"/>
      <c r="L93" s="215"/>
    </row>
    <row r="94" spans="1:24" s="303" customFormat="1" ht="40.5" customHeight="1">
      <c r="A94" s="67" t="s">
        <v>77</v>
      </c>
      <c r="B94" s="483" t="s">
        <v>2365</v>
      </c>
      <c r="C94" s="484"/>
      <c r="D94" s="483" t="s">
        <v>1741</v>
      </c>
      <c r="E94" s="491"/>
      <c r="F94" s="610" t="s">
        <v>2395</v>
      </c>
      <c r="G94" s="610"/>
      <c r="H94" s="610"/>
      <c r="I94" s="355" t="s">
        <v>893</v>
      </c>
      <c r="J94" s="355" t="s">
        <v>894</v>
      </c>
      <c r="K94" s="75"/>
      <c r="L94" s="75"/>
    </row>
    <row r="95" spans="1:24" s="39" customFormat="1" ht="16.5" customHeight="1">
      <c r="A95" s="356" t="s">
        <v>2740</v>
      </c>
      <c r="B95" s="498" t="s">
        <v>2382</v>
      </c>
      <c r="C95" s="498"/>
      <c r="D95" s="607" t="s">
        <v>2744</v>
      </c>
      <c r="E95" s="607"/>
      <c r="F95" s="608">
        <v>0.18</v>
      </c>
      <c r="G95" s="688"/>
      <c r="H95" s="609"/>
      <c r="I95" s="202">
        <v>12297.380000000001</v>
      </c>
      <c r="J95" s="202">
        <f t="shared" ref="J95:J100" si="5">I95*0.9</f>
        <v>11067.642000000002</v>
      </c>
      <c r="K95" s="203"/>
      <c r="L95" s="203"/>
    </row>
    <row r="96" spans="1:24" s="39" customFormat="1" ht="16.5" customHeight="1">
      <c r="A96" s="356" t="s">
        <v>2739</v>
      </c>
      <c r="B96" s="498"/>
      <c r="C96" s="498"/>
      <c r="D96" s="607"/>
      <c r="E96" s="607"/>
      <c r="F96" s="608">
        <v>0.37</v>
      </c>
      <c r="G96" s="688"/>
      <c r="H96" s="609"/>
      <c r="I96" s="202">
        <v>13229.33</v>
      </c>
      <c r="J96" s="202">
        <f t="shared" si="5"/>
        <v>11906.397000000001</v>
      </c>
      <c r="K96" s="203"/>
      <c r="L96" s="203"/>
    </row>
    <row r="97" spans="1:24" s="39" customFormat="1" ht="16.5" customHeight="1">
      <c r="A97" s="356" t="s">
        <v>2738</v>
      </c>
      <c r="B97" s="498"/>
      <c r="C97" s="498"/>
      <c r="D97" s="607"/>
      <c r="E97" s="607"/>
      <c r="F97" s="608">
        <v>0.55000000000000004</v>
      </c>
      <c r="G97" s="688"/>
      <c r="H97" s="609"/>
      <c r="I97" s="202">
        <v>14332.410000000002</v>
      </c>
      <c r="J97" s="202">
        <f t="shared" si="5"/>
        <v>12899.169000000002</v>
      </c>
      <c r="K97" s="203"/>
      <c r="L97" s="203"/>
    </row>
    <row r="98" spans="1:24" s="39" customFormat="1" ht="16.5" customHeight="1">
      <c r="A98" s="356" t="s">
        <v>2742</v>
      </c>
      <c r="B98" s="498"/>
      <c r="C98" s="498"/>
      <c r="D98" s="607"/>
      <c r="E98" s="607"/>
      <c r="F98" s="608">
        <v>0.75</v>
      </c>
      <c r="G98" s="688"/>
      <c r="H98" s="609"/>
      <c r="I98" s="202">
        <v>15266.539999999999</v>
      </c>
      <c r="J98" s="202">
        <f t="shared" si="5"/>
        <v>13739.885999999999</v>
      </c>
      <c r="K98" s="203"/>
      <c r="L98" s="203"/>
    </row>
    <row r="99" spans="1:24" s="39" customFormat="1" ht="16.5" customHeight="1">
      <c r="A99" s="356" t="s">
        <v>2741</v>
      </c>
      <c r="B99" s="498"/>
      <c r="C99" s="498"/>
      <c r="D99" s="607"/>
      <c r="E99" s="607"/>
      <c r="F99" s="608">
        <v>1.5</v>
      </c>
      <c r="G99" s="688"/>
      <c r="H99" s="609"/>
      <c r="I99" s="202">
        <v>20523.61</v>
      </c>
      <c r="J99" s="202">
        <f t="shared" si="5"/>
        <v>18471.249</v>
      </c>
      <c r="K99" s="203"/>
      <c r="L99" s="203"/>
    </row>
    <row r="100" spans="1:24" s="39" customFormat="1" ht="16.5" customHeight="1">
      <c r="A100" s="356" t="s">
        <v>2743</v>
      </c>
      <c r="B100" s="498"/>
      <c r="C100" s="498"/>
      <c r="D100" s="607"/>
      <c r="E100" s="607"/>
      <c r="F100" s="608">
        <v>2.2000000000000002</v>
      </c>
      <c r="G100" s="688"/>
      <c r="H100" s="609"/>
      <c r="I100" s="202">
        <v>26121.850000000002</v>
      </c>
      <c r="J100" s="202">
        <f t="shared" si="5"/>
        <v>23509.665000000001</v>
      </c>
      <c r="K100" s="203"/>
      <c r="L100" s="203"/>
    </row>
    <row r="101" spans="1:24" s="330" customFormat="1" ht="15">
      <c r="A101" s="76"/>
      <c r="B101" s="76"/>
      <c r="C101" s="76"/>
      <c r="D101" s="76"/>
      <c r="E101" s="76"/>
      <c r="F101" s="76"/>
      <c r="G101" s="76"/>
      <c r="H101" s="76"/>
      <c r="I101" s="77"/>
      <c r="J101" s="77"/>
      <c r="K101" s="78"/>
      <c r="L101" s="78"/>
      <c r="M101" s="39"/>
    </row>
    <row r="102" spans="1:24" s="330" customFormat="1" ht="15.75" customHeight="1">
      <c r="A102" s="57" t="s">
        <v>2736</v>
      </c>
      <c r="B102" s="163"/>
      <c r="C102" s="163"/>
      <c r="D102" s="163"/>
      <c r="E102" s="163"/>
      <c r="F102" s="163"/>
      <c r="G102" s="163"/>
      <c r="H102" s="163"/>
      <c r="I102" s="164"/>
      <c r="J102" s="165"/>
      <c r="K102" s="166"/>
      <c r="L102" s="167"/>
    </row>
    <row r="103" spans="1:24" s="330" customFormat="1" ht="15.75" customHeight="1">
      <c r="A103" s="204"/>
      <c r="B103" s="428" t="s">
        <v>2749</v>
      </c>
      <c r="C103" s="428"/>
      <c r="D103" s="428"/>
      <c r="E103" s="428"/>
      <c r="F103" s="428"/>
      <c r="G103" s="211"/>
      <c r="H103" s="224" t="s">
        <v>2747</v>
      </c>
      <c r="I103" s="212"/>
      <c r="J103" s="207"/>
      <c r="K103" s="208"/>
      <c r="L103" s="209"/>
      <c r="X103" s="39"/>
    </row>
    <row r="104" spans="1:24" s="330" customFormat="1" ht="15.75" customHeight="1">
      <c r="A104" s="210"/>
      <c r="B104" s="429"/>
      <c r="C104" s="429"/>
      <c r="D104" s="429"/>
      <c r="E104" s="429"/>
      <c r="F104" s="429"/>
      <c r="G104" s="211"/>
      <c r="H104" s="224" t="s">
        <v>2392</v>
      </c>
      <c r="I104" s="212"/>
      <c r="J104" s="213"/>
      <c r="K104" s="214"/>
      <c r="L104" s="215"/>
    </row>
    <row r="105" spans="1:24" s="330" customFormat="1" ht="15.75" customHeight="1">
      <c r="A105" s="210"/>
      <c r="B105" s="429"/>
      <c r="C105" s="429"/>
      <c r="D105" s="429"/>
      <c r="E105" s="429"/>
      <c r="F105" s="429"/>
      <c r="G105" s="211"/>
      <c r="H105" s="224" t="s">
        <v>2745</v>
      </c>
      <c r="I105" s="212"/>
      <c r="J105" s="213"/>
      <c r="K105" s="214"/>
      <c r="L105" s="215"/>
    </row>
    <row r="106" spans="1:24" s="330" customFormat="1" ht="15.75" customHeight="1">
      <c r="A106" s="210"/>
      <c r="B106" s="429"/>
      <c r="C106" s="429"/>
      <c r="D106" s="429"/>
      <c r="E106" s="429"/>
      <c r="F106" s="429"/>
      <c r="G106" s="211"/>
      <c r="H106" s="224" t="s">
        <v>2748</v>
      </c>
      <c r="I106" s="212"/>
      <c r="J106" s="213"/>
      <c r="K106" s="214"/>
      <c r="L106" s="215"/>
    </row>
    <row r="107" spans="1:24" s="330" customFormat="1" ht="15.75" customHeight="1">
      <c r="A107" s="210"/>
      <c r="B107" s="429"/>
      <c r="C107" s="429"/>
      <c r="D107" s="429"/>
      <c r="E107" s="429"/>
      <c r="F107" s="429"/>
      <c r="G107" s="211"/>
      <c r="H107" s="224" t="s">
        <v>2396</v>
      </c>
      <c r="I107" s="212"/>
      <c r="J107" s="213"/>
      <c r="K107" s="214"/>
      <c r="L107" s="215"/>
    </row>
    <row r="108" spans="1:24" s="303" customFormat="1" ht="40.5" customHeight="1">
      <c r="A108" s="67" t="s">
        <v>77</v>
      </c>
      <c r="B108" s="483" t="s">
        <v>2365</v>
      </c>
      <c r="C108" s="484"/>
      <c r="D108" s="483" t="s">
        <v>1741</v>
      </c>
      <c r="E108" s="491"/>
      <c r="F108" s="610" t="s">
        <v>2395</v>
      </c>
      <c r="G108" s="610"/>
      <c r="H108" s="610"/>
      <c r="I108" s="317" t="s">
        <v>893</v>
      </c>
      <c r="J108" s="317" t="s">
        <v>894</v>
      </c>
      <c r="K108" s="75"/>
      <c r="L108" s="75"/>
    </row>
    <row r="109" spans="1:24" s="39" customFormat="1" ht="16.5" customHeight="1">
      <c r="A109" s="241" t="s">
        <v>2383</v>
      </c>
      <c r="B109" s="498" t="s">
        <v>2382</v>
      </c>
      <c r="C109" s="498"/>
      <c r="D109" s="607" t="s">
        <v>2750</v>
      </c>
      <c r="E109" s="607"/>
      <c r="F109" s="608">
        <v>0.37</v>
      </c>
      <c r="G109" s="688"/>
      <c r="H109" s="609"/>
      <c r="I109" s="202">
        <v>12265.77</v>
      </c>
      <c r="J109" s="202">
        <f t="shared" ref="J109:J117" si="6">I109*0.9</f>
        <v>11039.193000000001</v>
      </c>
      <c r="K109" s="203"/>
      <c r="L109" s="203"/>
    </row>
    <row r="110" spans="1:24" s="39" customFormat="1" ht="16.5" customHeight="1">
      <c r="A110" s="241" t="s">
        <v>2384</v>
      </c>
      <c r="B110" s="498"/>
      <c r="C110" s="498"/>
      <c r="D110" s="607"/>
      <c r="E110" s="607"/>
      <c r="F110" s="608">
        <v>0.75</v>
      </c>
      <c r="G110" s="688"/>
      <c r="H110" s="609"/>
      <c r="I110" s="202">
        <v>13667.510000000002</v>
      </c>
      <c r="J110" s="202">
        <f t="shared" si="6"/>
        <v>12300.759000000002</v>
      </c>
      <c r="K110" s="203"/>
      <c r="L110" s="203"/>
    </row>
    <row r="111" spans="1:24" s="39" customFormat="1" ht="16.5" customHeight="1">
      <c r="A111" s="241" t="s">
        <v>2385</v>
      </c>
      <c r="B111" s="498"/>
      <c r="C111" s="498"/>
      <c r="D111" s="607"/>
      <c r="E111" s="607"/>
      <c r="F111" s="608">
        <v>1.5</v>
      </c>
      <c r="G111" s="688"/>
      <c r="H111" s="609"/>
      <c r="I111" s="202">
        <v>16964.760000000002</v>
      </c>
      <c r="J111" s="202">
        <f t="shared" si="6"/>
        <v>15268.284000000001</v>
      </c>
      <c r="K111" s="203"/>
      <c r="L111" s="203"/>
    </row>
    <row r="112" spans="1:24" s="39" customFormat="1" ht="16.5" customHeight="1">
      <c r="A112" s="241" t="s">
        <v>2386</v>
      </c>
      <c r="B112" s="498"/>
      <c r="C112" s="498"/>
      <c r="D112" s="607"/>
      <c r="E112" s="607"/>
      <c r="F112" s="608">
        <v>2.2000000000000002</v>
      </c>
      <c r="G112" s="688"/>
      <c r="H112" s="609"/>
      <c r="I112" s="202">
        <v>18134.330000000002</v>
      </c>
      <c r="J112" s="202">
        <f t="shared" si="6"/>
        <v>16320.897000000003</v>
      </c>
      <c r="K112" s="203"/>
      <c r="L112" s="203"/>
    </row>
    <row r="113" spans="1:24" s="39" customFormat="1" ht="16.5" customHeight="1">
      <c r="A113" s="241" t="s">
        <v>2387</v>
      </c>
      <c r="B113" s="498"/>
      <c r="C113" s="498"/>
      <c r="D113" s="607"/>
      <c r="E113" s="607"/>
      <c r="F113" s="701">
        <v>3</v>
      </c>
      <c r="G113" s="702"/>
      <c r="H113" s="703"/>
      <c r="I113" s="202">
        <v>20720.900000000001</v>
      </c>
      <c r="J113" s="202">
        <f t="shared" si="6"/>
        <v>18648.810000000001</v>
      </c>
      <c r="K113" s="203"/>
      <c r="L113" s="203"/>
    </row>
    <row r="114" spans="1:24" s="39" customFormat="1" ht="16.5" customHeight="1">
      <c r="A114" s="241" t="s">
        <v>2388</v>
      </c>
      <c r="B114" s="498"/>
      <c r="C114" s="498"/>
      <c r="D114" s="607"/>
      <c r="E114" s="607"/>
      <c r="F114" s="701">
        <v>4</v>
      </c>
      <c r="G114" s="702"/>
      <c r="H114" s="703"/>
      <c r="I114" s="202">
        <v>23207.19</v>
      </c>
      <c r="J114" s="202">
        <f t="shared" si="6"/>
        <v>20886.470999999998</v>
      </c>
      <c r="K114" s="203"/>
      <c r="L114" s="203"/>
    </row>
    <row r="115" spans="1:24" s="39" customFormat="1" ht="16.5" customHeight="1">
      <c r="A115" s="241" t="s">
        <v>2389</v>
      </c>
      <c r="B115" s="498"/>
      <c r="C115" s="498"/>
      <c r="D115" s="607"/>
      <c r="E115" s="607"/>
      <c r="F115" s="701">
        <v>5.5</v>
      </c>
      <c r="G115" s="702"/>
      <c r="H115" s="703"/>
      <c r="I115" s="202">
        <v>28409.760000000006</v>
      </c>
      <c r="J115" s="202">
        <f t="shared" si="6"/>
        <v>25568.784000000007</v>
      </c>
      <c r="K115" s="203"/>
      <c r="L115" s="203"/>
    </row>
    <row r="116" spans="1:24" s="39" customFormat="1" ht="16.5" customHeight="1">
      <c r="A116" s="241" t="s">
        <v>2390</v>
      </c>
      <c r="B116" s="498"/>
      <c r="C116" s="498"/>
      <c r="D116" s="607"/>
      <c r="E116" s="607"/>
      <c r="F116" s="701">
        <v>7.5</v>
      </c>
      <c r="G116" s="702"/>
      <c r="H116" s="703"/>
      <c r="I116" s="202">
        <v>33206.850000000006</v>
      </c>
      <c r="J116" s="202">
        <f t="shared" si="6"/>
        <v>29886.165000000005</v>
      </c>
      <c r="K116" s="203"/>
      <c r="L116" s="203"/>
    </row>
    <row r="117" spans="1:24" s="39" customFormat="1" ht="16.5" customHeight="1">
      <c r="A117" s="241" t="s">
        <v>2391</v>
      </c>
      <c r="B117" s="498"/>
      <c r="C117" s="498"/>
      <c r="D117" s="607"/>
      <c r="E117" s="607"/>
      <c r="F117" s="701">
        <v>11</v>
      </c>
      <c r="G117" s="702"/>
      <c r="H117" s="703"/>
      <c r="I117" s="202">
        <v>42652.79</v>
      </c>
      <c r="J117" s="202">
        <f t="shared" si="6"/>
        <v>38387.510999999999</v>
      </c>
      <c r="K117" s="203"/>
      <c r="L117" s="203"/>
    </row>
    <row r="118" spans="1:24" s="330" customFormat="1" ht="15">
      <c r="A118" s="76"/>
      <c r="B118" s="76"/>
      <c r="C118" s="76"/>
      <c r="D118" s="76"/>
      <c r="E118" s="76"/>
      <c r="F118" s="76"/>
      <c r="G118" s="76"/>
      <c r="H118" s="76"/>
      <c r="I118" s="77"/>
      <c r="J118" s="77"/>
      <c r="K118" s="78"/>
      <c r="L118" s="78"/>
      <c r="M118" s="39"/>
    </row>
    <row r="119" spans="1:24" s="330" customFormat="1" ht="15.75" customHeight="1">
      <c r="A119" s="57" t="s">
        <v>2971</v>
      </c>
      <c r="B119" s="163"/>
      <c r="C119" s="163"/>
      <c r="D119" s="163"/>
      <c r="E119" s="163"/>
      <c r="F119" s="163"/>
      <c r="G119" s="163"/>
      <c r="H119" s="163"/>
      <c r="I119" s="164"/>
      <c r="J119" s="165"/>
      <c r="K119" s="166"/>
      <c r="L119" s="167"/>
    </row>
    <row r="120" spans="1:24" s="330" customFormat="1" ht="15.75" customHeight="1">
      <c r="A120" s="204"/>
      <c r="B120" s="428" t="s">
        <v>2574</v>
      </c>
      <c r="C120" s="428"/>
      <c r="D120" s="428"/>
      <c r="E120" s="428"/>
      <c r="F120" s="428"/>
      <c r="G120" s="211"/>
      <c r="H120" s="224" t="s">
        <v>2575</v>
      </c>
      <c r="I120" s="212"/>
      <c r="J120" s="207"/>
      <c r="K120" s="208"/>
      <c r="L120" s="209"/>
      <c r="X120" s="39"/>
    </row>
    <row r="121" spans="1:24" s="330" customFormat="1" ht="15.75" customHeight="1">
      <c r="A121" s="210"/>
      <c r="B121" s="429"/>
      <c r="C121" s="429"/>
      <c r="D121" s="429"/>
      <c r="E121" s="429"/>
      <c r="F121" s="429"/>
      <c r="G121" s="211"/>
      <c r="H121" s="224" t="s">
        <v>2392</v>
      </c>
      <c r="I121" s="212"/>
      <c r="J121" s="213"/>
      <c r="K121" s="214"/>
      <c r="L121" s="215"/>
    </row>
    <row r="122" spans="1:24" s="330" customFormat="1" ht="15.75" customHeight="1">
      <c r="A122" s="210"/>
      <c r="B122" s="429"/>
      <c r="C122" s="429"/>
      <c r="D122" s="429"/>
      <c r="E122" s="429"/>
      <c r="F122" s="429"/>
      <c r="G122" s="211"/>
      <c r="H122" s="224" t="s">
        <v>2393</v>
      </c>
      <c r="I122" s="212"/>
      <c r="J122" s="213"/>
      <c r="K122" s="214"/>
      <c r="L122" s="215"/>
      <c r="O122"/>
    </row>
    <row r="123" spans="1:24" s="330" customFormat="1" ht="15.75" customHeight="1">
      <c r="A123" s="210"/>
      <c r="B123" s="429"/>
      <c r="C123" s="429"/>
      <c r="D123" s="429"/>
      <c r="E123" s="429"/>
      <c r="F123" s="429"/>
      <c r="G123" s="211"/>
      <c r="H123" s="224" t="s">
        <v>2577</v>
      </c>
      <c r="I123" s="212"/>
      <c r="J123" s="213"/>
      <c r="K123" s="214"/>
      <c r="L123" s="215"/>
    </row>
    <row r="124" spans="1:24" s="330" customFormat="1" ht="15.75" customHeight="1">
      <c r="A124" s="210"/>
      <c r="B124" s="429"/>
      <c r="C124" s="429"/>
      <c r="D124" s="429"/>
      <c r="E124" s="429"/>
      <c r="F124" s="429"/>
      <c r="G124" s="211"/>
      <c r="H124" s="224" t="s">
        <v>2576</v>
      </c>
      <c r="I124" s="212"/>
      <c r="J124" s="213"/>
      <c r="K124" s="214"/>
      <c r="L124" s="215"/>
    </row>
    <row r="125" spans="1:24" s="303" customFormat="1" ht="40.5" customHeight="1">
      <c r="A125" s="67" t="s">
        <v>77</v>
      </c>
      <c r="B125" s="483" t="s">
        <v>2397</v>
      </c>
      <c r="C125" s="484"/>
      <c r="D125" s="483" t="s">
        <v>1741</v>
      </c>
      <c r="E125" s="491"/>
      <c r="F125" s="610" t="s">
        <v>2395</v>
      </c>
      <c r="G125" s="610"/>
      <c r="H125" s="610"/>
      <c r="I125" s="317" t="s">
        <v>893</v>
      </c>
      <c r="J125" s="317" t="s">
        <v>894</v>
      </c>
      <c r="K125" s="75"/>
      <c r="L125" s="75"/>
    </row>
    <row r="126" spans="1:24" s="39" customFormat="1" ht="16.5" customHeight="1">
      <c r="A126" s="241" t="s">
        <v>297</v>
      </c>
      <c r="B126" s="503" t="s">
        <v>2398</v>
      </c>
      <c r="C126" s="503"/>
      <c r="D126" s="611" t="s">
        <v>844</v>
      </c>
      <c r="E126" s="612"/>
      <c r="F126" s="608">
        <v>0.18</v>
      </c>
      <c r="G126" s="688"/>
      <c r="H126" s="609"/>
      <c r="I126" s="234">
        <v>126.71999999999998</v>
      </c>
      <c r="J126" s="202">
        <f t="shared" ref="J126:J149" si="7">I126*0.9*72</f>
        <v>8211.4559999999983</v>
      </c>
      <c r="K126" s="222"/>
      <c r="L126" s="235"/>
    </row>
    <row r="127" spans="1:24" s="39" customFormat="1" ht="16.5" customHeight="1">
      <c r="A127" s="241" t="s">
        <v>298</v>
      </c>
      <c r="B127" s="503"/>
      <c r="C127" s="503"/>
      <c r="D127" s="613"/>
      <c r="E127" s="614"/>
      <c r="F127" s="608">
        <v>0.37</v>
      </c>
      <c r="G127" s="688"/>
      <c r="H127" s="609"/>
      <c r="I127" s="234">
        <v>135.36000000000001</v>
      </c>
      <c r="J127" s="202">
        <f t="shared" si="7"/>
        <v>8771.3280000000013</v>
      </c>
      <c r="K127" s="222"/>
      <c r="L127" s="235"/>
    </row>
    <row r="128" spans="1:24" s="39" customFormat="1" ht="16.5" customHeight="1">
      <c r="A128" s="241" t="s">
        <v>596</v>
      </c>
      <c r="B128" s="503"/>
      <c r="C128" s="503"/>
      <c r="D128" s="613"/>
      <c r="E128" s="614"/>
      <c r="F128" s="608">
        <v>0.75</v>
      </c>
      <c r="G128" s="688"/>
      <c r="H128" s="609"/>
      <c r="I128" s="234">
        <v>158.4</v>
      </c>
      <c r="J128" s="202">
        <f t="shared" si="7"/>
        <v>10264.32</v>
      </c>
      <c r="K128" s="222"/>
      <c r="L128" s="235"/>
    </row>
    <row r="129" spans="1:12" s="39" customFormat="1" ht="16.5" customHeight="1">
      <c r="A129" s="241" t="s">
        <v>299</v>
      </c>
      <c r="B129" s="503"/>
      <c r="C129" s="503"/>
      <c r="D129" s="613"/>
      <c r="E129" s="614"/>
      <c r="F129" s="608">
        <v>1.5</v>
      </c>
      <c r="G129" s="688"/>
      <c r="H129" s="609"/>
      <c r="I129" s="234">
        <v>177.6</v>
      </c>
      <c r="J129" s="202">
        <f t="shared" si="7"/>
        <v>11508.48</v>
      </c>
      <c r="K129" s="222"/>
      <c r="L129" s="235"/>
    </row>
    <row r="130" spans="1:12" s="39" customFormat="1" ht="16.5" customHeight="1">
      <c r="A130" s="241" t="s">
        <v>300</v>
      </c>
      <c r="B130" s="503"/>
      <c r="C130" s="503"/>
      <c r="D130" s="613"/>
      <c r="E130" s="614"/>
      <c r="F130" s="608">
        <v>2.2000000000000002</v>
      </c>
      <c r="G130" s="688"/>
      <c r="H130" s="609"/>
      <c r="I130" s="234">
        <v>257.27999999999997</v>
      </c>
      <c r="J130" s="202">
        <f t="shared" si="7"/>
        <v>16671.743999999999</v>
      </c>
      <c r="K130" s="222"/>
      <c r="L130" s="235"/>
    </row>
    <row r="131" spans="1:12" s="39" customFormat="1" ht="16.5" customHeight="1">
      <c r="A131" s="241" t="s">
        <v>476</v>
      </c>
      <c r="B131" s="503"/>
      <c r="C131" s="503"/>
      <c r="D131" s="607" t="s">
        <v>845</v>
      </c>
      <c r="E131" s="607"/>
      <c r="F131" s="608">
        <v>0.37</v>
      </c>
      <c r="G131" s="688"/>
      <c r="H131" s="609"/>
      <c r="I131" s="234">
        <v>173.76</v>
      </c>
      <c r="J131" s="202">
        <f t="shared" si="7"/>
        <v>11259.647999999999</v>
      </c>
      <c r="K131" s="222"/>
      <c r="L131" s="235"/>
    </row>
    <row r="132" spans="1:12" s="39" customFormat="1" ht="16.5" customHeight="1">
      <c r="A132" s="241" t="s">
        <v>477</v>
      </c>
      <c r="B132" s="503"/>
      <c r="C132" s="503"/>
      <c r="D132" s="607"/>
      <c r="E132" s="607"/>
      <c r="F132" s="608">
        <v>0.75</v>
      </c>
      <c r="G132" s="688"/>
      <c r="H132" s="609"/>
      <c r="I132" s="234">
        <v>216</v>
      </c>
      <c r="J132" s="202">
        <f t="shared" si="7"/>
        <v>13996.800000000001</v>
      </c>
      <c r="K132" s="222"/>
      <c r="L132" s="235"/>
    </row>
    <row r="133" spans="1:12" s="39" customFormat="1" ht="16.5" customHeight="1">
      <c r="A133" s="241" t="s">
        <v>478</v>
      </c>
      <c r="B133" s="503"/>
      <c r="C133" s="503"/>
      <c r="D133" s="607"/>
      <c r="E133" s="607"/>
      <c r="F133" s="608">
        <v>1.5</v>
      </c>
      <c r="G133" s="688"/>
      <c r="H133" s="609"/>
      <c r="I133" s="234">
        <v>248.63999999999996</v>
      </c>
      <c r="J133" s="202">
        <f t="shared" si="7"/>
        <v>16111.871999999996</v>
      </c>
      <c r="K133" s="222"/>
      <c r="L133" s="235"/>
    </row>
    <row r="134" spans="1:12" s="39" customFormat="1" ht="16.5" customHeight="1">
      <c r="A134" s="241" t="s">
        <v>479</v>
      </c>
      <c r="B134" s="503"/>
      <c r="C134" s="503"/>
      <c r="D134" s="607"/>
      <c r="E134" s="607"/>
      <c r="F134" s="608">
        <v>2.2000000000000002</v>
      </c>
      <c r="G134" s="688"/>
      <c r="H134" s="609"/>
      <c r="I134" s="234">
        <v>238.08</v>
      </c>
      <c r="J134" s="202">
        <f t="shared" si="7"/>
        <v>15427.584000000001</v>
      </c>
      <c r="K134" s="222"/>
      <c r="L134" s="235"/>
    </row>
    <row r="135" spans="1:12" s="39" customFormat="1" ht="16.5" customHeight="1">
      <c r="A135" s="241" t="s">
        <v>480</v>
      </c>
      <c r="B135" s="503"/>
      <c r="C135" s="503"/>
      <c r="D135" s="607"/>
      <c r="E135" s="607"/>
      <c r="F135" s="608">
        <v>3</v>
      </c>
      <c r="G135" s="688"/>
      <c r="H135" s="609"/>
      <c r="I135" s="234">
        <v>281.27999999999997</v>
      </c>
      <c r="J135" s="202">
        <f t="shared" si="7"/>
        <v>18226.944</v>
      </c>
      <c r="K135" s="222"/>
      <c r="L135" s="235"/>
    </row>
    <row r="136" spans="1:12" s="39" customFormat="1" ht="16.5" customHeight="1">
      <c r="A136" s="241" t="s">
        <v>481</v>
      </c>
      <c r="B136" s="503"/>
      <c r="C136" s="503"/>
      <c r="D136" s="607"/>
      <c r="E136" s="607"/>
      <c r="F136" s="608">
        <v>4</v>
      </c>
      <c r="G136" s="688"/>
      <c r="H136" s="609"/>
      <c r="I136" s="234">
        <v>321.60000000000002</v>
      </c>
      <c r="J136" s="202">
        <f t="shared" si="7"/>
        <v>20839.680000000004</v>
      </c>
      <c r="K136" s="222"/>
      <c r="L136" s="235"/>
    </row>
    <row r="137" spans="1:12" s="39" customFormat="1" ht="16.5" customHeight="1">
      <c r="A137" s="241" t="s">
        <v>482</v>
      </c>
      <c r="B137" s="503"/>
      <c r="C137" s="503"/>
      <c r="D137" s="607"/>
      <c r="E137" s="607"/>
      <c r="F137" s="608">
        <v>5.5</v>
      </c>
      <c r="G137" s="688"/>
      <c r="H137" s="609"/>
      <c r="I137" s="234">
        <v>364.8</v>
      </c>
      <c r="J137" s="202">
        <f t="shared" si="7"/>
        <v>23639.040000000001</v>
      </c>
      <c r="K137" s="222"/>
      <c r="L137" s="235"/>
    </row>
    <row r="138" spans="1:12" s="39" customFormat="1" ht="16.5" customHeight="1">
      <c r="A138" s="241" t="s">
        <v>483</v>
      </c>
      <c r="B138" s="503"/>
      <c r="C138" s="503"/>
      <c r="D138" s="607"/>
      <c r="E138" s="607"/>
      <c r="F138" s="608">
        <v>7.5</v>
      </c>
      <c r="G138" s="688"/>
      <c r="H138" s="609"/>
      <c r="I138" s="234">
        <v>442.55999999999995</v>
      </c>
      <c r="J138" s="202">
        <f t="shared" si="7"/>
        <v>28677.887999999999</v>
      </c>
      <c r="K138" s="222"/>
      <c r="L138" s="235"/>
    </row>
    <row r="139" spans="1:12" s="39" customFormat="1" ht="16.5" customHeight="1">
      <c r="A139" s="241" t="s">
        <v>595</v>
      </c>
      <c r="B139" s="503"/>
      <c r="C139" s="503"/>
      <c r="D139" s="607"/>
      <c r="E139" s="607"/>
      <c r="F139" s="608">
        <v>11</v>
      </c>
      <c r="G139" s="688"/>
      <c r="H139" s="609"/>
      <c r="I139" s="234">
        <v>618.24</v>
      </c>
      <c r="J139" s="202">
        <f t="shared" si="7"/>
        <v>40061.952000000005</v>
      </c>
      <c r="K139" s="222"/>
      <c r="L139" s="235"/>
    </row>
    <row r="140" spans="1:12" s="39" customFormat="1" ht="16.5" customHeight="1">
      <c r="A140" s="241" t="s">
        <v>594</v>
      </c>
      <c r="B140" s="503"/>
      <c r="C140" s="503"/>
      <c r="D140" s="607"/>
      <c r="E140" s="607"/>
      <c r="F140" s="608">
        <v>15</v>
      </c>
      <c r="G140" s="688"/>
      <c r="H140" s="609"/>
      <c r="I140" s="234">
        <v>782.4</v>
      </c>
      <c r="J140" s="202">
        <f t="shared" si="7"/>
        <v>50699.519999999997</v>
      </c>
      <c r="K140" s="222"/>
      <c r="L140" s="235"/>
    </row>
    <row r="141" spans="1:12" s="39" customFormat="1" ht="16.5" customHeight="1">
      <c r="A141" s="241" t="s">
        <v>593</v>
      </c>
      <c r="B141" s="503"/>
      <c r="C141" s="503"/>
      <c r="D141" s="607"/>
      <c r="E141" s="607"/>
      <c r="F141" s="608">
        <v>18.5</v>
      </c>
      <c r="G141" s="688"/>
      <c r="H141" s="609"/>
      <c r="I141" s="234">
        <v>913.92</v>
      </c>
      <c r="J141" s="202">
        <f t="shared" si="7"/>
        <v>59222.016000000003</v>
      </c>
      <c r="K141" s="222"/>
      <c r="L141" s="235"/>
    </row>
    <row r="142" spans="1:12" s="39" customFormat="1" ht="16.5" customHeight="1">
      <c r="A142" s="241" t="s">
        <v>301</v>
      </c>
      <c r="B142" s="503"/>
      <c r="C142" s="503"/>
      <c r="D142" s="607"/>
      <c r="E142" s="607"/>
      <c r="F142" s="608">
        <v>22</v>
      </c>
      <c r="G142" s="688"/>
      <c r="H142" s="609"/>
      <c r="I142" s="234">
        <v>1163.52</v>
      </c>
      <c r="J142" s="202">
        <f t="shared" si="7"/>
        <v>75396.096000000005</v>
      </c>
      <c r="K142" s="222"/>
      <c r="L142" s="235"/>
    </row>
    <row r="143" spans="1:12" s="39" customFormat="1" ht="16.5" customHeight="1">
      <c r="A143" s="241" t="s">
        <v>484</v>
      </c>
      <c r="B143" s="514" t="s">
        <v>2399</v>
      </c>
      <c r="C143" s="516"/>
      <c r="D143" s="514"/>
      <c r="E143" s="516"/>
      <c r="F143" s="611"/>
      <c r="G143" s="638"/>
      <c r="H143" s="612"/>
      <c r="I143" s="234">
        <v>21.12</v>
      </c>
      <c r="J143" s="202">
        <f t="shared" si="7"/>
        <v>1368.5760000000002</v>
      </c>
      <c r="K143" s="222"/>
      <c r="L143" s="235"/>
    </row>
    <row r="144" spans="1:12" s="39" customFormat="1" ht="16.5" customHeight="1">
      <c r="A144" s="241" t="s">
        <v>302</v>
      </c>
      <c r="B144" s="690"/>
      <c r="C144" s="691"/>
      <c r="D144" s="690"/>
      <c r="E144" s="691"/>
      <c r="F144" s="615"/>
      <c r="G144" s="640"/>
      <c r="H144" s="616"/>
      <c r="I144" s="234">
        <v>24.96</v>
      </c>
      <c r="J144" s="202">
        <f t="shared" si="7"/>
        <v>1617.4080000000001</v>
      </c>
      <c r="K144" s="222"/>
      <c r="L144" s="235"/>
    </row>
    <row r="145" spans="1:24" s="39" customFormat="1" ht="16.5" customHeight="1">
      <c r="A145" s="241" t="s">
        <v>2416</v>
      </c>
      <c r="B145" s="695" t="s">
        <v>2400</v>
      </c>
      <c r="C145" s="696"/>
      <c r="D145" s="514"/>
      <c r="E145" s="516"/>
      <c r="F145" s="611"/>
      <c r="G145" s="638"/>
      <c r="H145" s="612"/>
      <c r="I145" s="234">
        <v>10.56</v>
      </c>
      <c r="J145" s="202">
        <f t="shared" si="7"/>
        <v>684.28800000000012</v>
      </c>
      <c r="K145" s="222"/>
      <c r="L145" s="235"/>
    </row>
    <row r="146" spans="1:24" s="39" customFormat="1" ht="16.5" customHeight="1">
      <c r="A146" s="241" t="s">
        <v>2417</v>
      </c>
      <c r="B146" s="697"/>
      <c r="C146" s="698"/>
      <c r="D146" s="693"/>
      <c r="E146" s="694"/>
      <c r="F146" s="613"/>
      <c r="G146" s="639"/>
      <c r="H146" s="614"/>
      <c r="I146" s="234">
        <v>10.56</v>
      </c>
      <c r="J146" s="202">
        <f t="shared" si="7"/>
        <v>684.28800000000012</v>
      </c>
      <c r="K146" s="222"/>
      <c r="L146" s="235"/>
    </row>
    <row r="147" spans="1:24" s="39" customFormat="1" ht="16.5" customHeight="1">
      <c r="A147" s="241" t="s">
        <v>2418</v>
      </c>
      <c r="B147" s="697"/>
      <c r="C147" s="698"/>
      <c r="D147" s="693"/>
      <c r="E147" s="694"/>
      <c r="F147" s="613"/>
      <c r="G147" s="639"/>
      <c r="H147" s="614"/>
      <c r="I147" s="234">
        <v>12.48</v>
      </c>
      <c r="J147" s="202">
        <f t="shared" si="7"/>
        <v>808.70400000000006</v>
      </c>
      <c r="K147" s="222"/>
      <c r="L147" s="235"/>
    </row>
    <row r="148" spans="1:24" s="39" customFormat="1" ht="16.5" customHeight="1">
      <c r="A148" s="241" t="s">
        <v>2419</v>
      </c>
      <c r="B148" s="697"/>
      <c r="C148" s="698"/>
      <c r="D148" s="693"/>
      <c r="E148" s="694"/>
      <c r="F148" s="613"/>
      <c r="G148" s="639"/>
      <c r="H148" s="614"/>
      <c r="I148" s="234">
        <v>18.239999999999998</v>
      </c>
      <c r="J148" s="202">
        <f t="shared" si="7"/>
        <v>1181.952</v>
      </c>
      <c r="K148" s="222"/>
      <c r="L148" s="235"/>
    </row>
    <row r="149" spans="1:24" s="39" customFormat="1" ht="16.5" customHeight="1">
      <c r="A149" s="241" t="s">
        <v>2420</v>
      </c>
      <c r="B149" s="699"/>
      <c r="C149" s="700"/>
      <c r="D149" s="690"/>
      <c r="E149" s="691"/>
      <c r="F149" s="615"/>
      <c r="G149" s="640"/>
      <c r="H149" s="616"/>
      <c r="I149" s="234">
        <v>19.2</v>
      </c>
      <c r="J149" s="202">
        <f t="shared" si="7"/>
        <v>1244.1600000000001</v>
      </c>
      <c r="K149" s="222"/>
      <c r="L149" s="235"/>
    </row>
    <row r="150" spans="1:24" s="330" customFormat="1" ht="15">
      <c r="A150" s="76"/>
      <c r="B150" s="76"/>
      <c r="C150" s="76"/>
      <c r="D150" s="76"/>
      <c r="E150" s="76"/>
      <c r="F150" s="76"/>
      <c r="G150" s="76"/>
      <c r="H150" s="76"/>
      <c r="I150" s="77"/>
      <c r="J150" s="77"/>
      <c r="K150" s="78"/>
      <c r="L150" s="78"/>
      <c r="M150" s="39"/>
    </row>
    <row r="151" spans="1:24" s="330" customFormat="1" ht="15.75" customHeight="1">
      <c r="A151" s="57" t="s">
        <v>2972</v>
      </c>
      <c r="B151" s="163"/>
      <c r="C151" s="163"/>
      <c r="D151" s="163"/>
      <c r="E151" s="163"/>
      <c r="F151" s="163"/>
      <c r="G151" s="163"/>
      <c r="H151" s="163"/>
      <c r="I151" s="164"/>
      <c r="J151" s="165"/>
      <c r="K151" s="166"/>
      <c r="L151" s="167"/>
    </row>
    <row r="152" spans="1:24" s="330" customFormat="1" ht="15.75" customHeight="1">
      <c r="A152" s="204"/>
      <c r="B152" s="428" t="s">
        <v>2973</v>
      </c>
      <c r="C152" s="428"/>
      <c r="D152" s="428"/>
      <c r="E152" s="428"/>
      <c r="F152" s="428"/>
      <c r="G152" s="211"/>
      <c r="H152" s="224" t="s">
        <v>2977</v>
      </c>
      <c r="I152" s="212"/>
      <c r="J152" s="207"/>
      <c r="K152" s="208"/>
      <c r="L152" s="209"/>
      <c r="X152" s="39"/>
    </row>
    <row r="153" spans="1:24" s="330" customFormat="1" ht="15.75" customHeight="1">
      <c r="A153" s="210"/>
      <c r="B153" s="429"/>
      <c r="C153" s="429"/>
      <c r="D153" s="429"/>
      <c r="E153" s="429"/>
      <c r="F153" s="429"/>
      <c r="G153" s="211"/>
      <c r="H153" s="224" t="s">
        <v>2978</v>
      </c>
      <c r="I153" s="212"/>
      <c r="J153" s="213"/>
      <c r="K153" s="214"/>
      <c r="L153" s="215"/>
    </row>
    <row r="154" spans="1:24" s="330" customFormat="1" ht="15.75" customHeight="1">
      <c r="A154" s="210"/>
      <c r="B154" s="429"/>
      <c r="C154" s="429"/>
      <c r="D154" s="429"/>
      <c r="E154" s="429"/>
      <c r="F154" s="429"/>
      <c r="G154" s="211"/>
      <c r="H154" s="224" t="s">
        <v>2976</v>
      </c>
      <c r="I154" s="212"/>
      <c r="J154" s="213"/>
      <c r="K154" s="214"/>
      <c r="L154" s="215"/>
    </row>
    <row r="155" spans="1:24" s="330" customFormat="1" ht="15.75" customHeight="1">
      <c r="A155" s="210"/>
      <c r="B155" s="429"/>
      <c r="C155" s="429"/>
      <c r="D155" s="429"/>
      <c r="E155" s="429"/>
      <c r="F155" s="429"/>
      <c r="G155" s="211"/>
      <c r="H155" s="224" t="s">
        <v>2975</v>
      </c>
      <c r="I155" s="212"/>
      <c r="J155" s="213"/>
      <c r="K155" s="214"/>
      <c r="L155" s="215"/>
    </row>
    <row r="156" spans="1:24" s="330" customFormat="1" ht="15.75" customHeight="1">
      <c r="A156" s="210"/>
      <c r="B156" s="429"/>
      <c r="C156" s="429"/>
      <c r="D156" s="429"/>
      <c r="E156" s="429"/>
      <c r="F156" s="429"/>
      <c r="G156" s="211"/>
      <c r="H156" s="224" t="s">
        <v>2974</v>
      </c>
      <c r="I156" s="212"/>
      <c r="J156" s="213"/>
      <c r="K156" s="214"/>
      <c r="L156" s="215"/>
    </row>
    <row r="157" spans="1:24" s="303" customFormat="1" ht="40.5" customHeight="1">
      <c r="A157" s="67" t="s">
        <v>77</v>
      </c>
      <c r="B157" s="483" t="s">
        <v>2397</v>
      </c>
      <c r="C157" s="484"/>
      <c r="D157" s="483" t="s">
        <v>1741</v>
      </c>
      <c r="E157" s="491"/>
      <c r="F157" s="610" t="s">
        <v>2395</v>
      </c>
      <c r="G157" s="610"/>
      <c r="H157" s="610"/>
      <c r="I157" s="397" t="s">
        <v>893</v>
      </c>
      <c r="J157" s="397" t="s">
        <v>894</v>
      </c>
      <c r="K157" s="75"/>
      <c r="L157" s="75"/>
    </row>
    <row r="158" spans="1:24" s="39" customFormat="1" ht="16.5" customHeight="1">
      <c r="A158" s="396" t="s">
        <v>2935</v>
      </c>
      <c r="B158" s="533" t="s">
        <v>2382</v>
      </c>
      <c r="C158" s="519"/>
      <c r="D158" s="611" t="s">
        <v>845</v>
      </c>
      <c r="E158" s="612"/>
      <c r="F158" s="607">
        <v>0.37</v>
      </c>
      <c r="G158" s="607"/>
      <c r="H158" s="607"/>
      <c r="I158" s="234">
        <v>405.13846153846151</v>
      </c>
      <c r="J158" s="202">
        <f t="shared" ref="J158:J193" si="8">I158*0.9*72</f>
        <v>26252.972307692307</v>
      </c>
      <c r="K158" s="222"/>
      <c r="L158" s="235"/>
    </row>
    <row r="159" spans="1:24" s="39" customFormat="1" ht="16.5" customHeight="1">
      <c r="A159" s="396" t="s">
        <v>2936</v>
      </c>
      <c r="B159" s="520"/>
      <c r="C159" s="522"/>
      <c r="D159" s="613"/>
      <c r="E159" s="614"/>
      <c r="F159" s="607">
        <v>0.75</v>
      </c>
      <c r="G159" s="607"/>
      <c r="H159" s="607"/>
      <c r="I159" s="234">
        <v>469.10769230769233</v>
      </c>
      <c r="J159" s="202">
        <f t="shared" ref="J159:J170" si="9">I159*0.9*72</f>
        <v>30398.178461538464</v>
      </c>
      <c r="K159" s="222"/>
      <c r="L159" s="235"/>
    </row>
    <row r="160" spans="1:24" s="39" customFormat="1" ht="16.5" customHeight="1">
      <c r="A160" s="396" t="s">
        <v>2937</v>
      </c>
      <c r="B160" s="520"/>
      <c r="C160" s="522"/>
      <c r="D160" s="613"/>
      <c r="E160" s="614"/>
      <c r="F160" s="607">
        <v>1.5</v>
      </c>
      <c r="G160" s="607"/>
      <c r="H160" s="607"/>
      <c r="I160" s="234">
        <v>623.69999999999993</v>
      </c>
      <c r="J160" s="202">
        <f t="shared" si="9"/>
        <v>40415.759999999995</v>
      </c>
      <c r="K160" s="222"/>
      <c r="L160" s="235"/>
    </row>
    <row r="161" spans="1:12" s="39" customFormat="1" ht="16.5" customHeight="1">
      <c r="A161" s="396" t="s">
        <v>2938</v>
      </c>
      <c r="B161" s="520"/>
      <c r="C161" s="522"/>
      <c r="D161" s="613"/>
      <c r="E161" s="614"/>
      <c r="F161" s="607">
        <v>2.2000000000000002</v>
      </c>
      <c r="G161" s="607"/>
      <c r="H161" s="607"/>
      <c r="I161" s="234">
        <v>759.2538461538461</v>
      </c>
      <c r="J161" s="202">
        <f t="shared" si="9"/>
        <v>49199.649230769232</v>
      </c>
      <c r="K161" s="222"/>
      <c r="L161" s="235"/>
    </row>
    <row r="162" spans="1:12" s="39" customFormat="1" ht="16.5" customHeight="1">
      <c r="A162" s="396" t="s">
        <v>2939</v>
      </c>
      <c r="B162" s="520"/>
      <c r="C162" s="522"/>
      <c r="D162" s="613"/>
      <c r="E162" s="614"/>
      <c r="F162" s="608">
        <v>3</v>
      </c>
      <c r="G162" s="688"/>
      <c r="H162" s="609"/>
      <c r="I162" s="234">
        <v>849.11538461538453</v>
      </c>
      <c r="J162" s="202">
        <f t="shared" si="9"/>
        <v>55022.676923076921</v>
      </c>
      <c r="K162" s="222"/>
      <c r="L162" s="235"/>
    </row>
    <row r="163" spans="1:12" s="39" customFormat="1" ht="16.5" customHeight="1">
      <c r="A163" s="396" t="s">
        <v>2940</v>
      </c>
      <c r="B163" s="520"/>
      <c r="C163" s="522"/>
      <c r="D163" s="613"/>
      <c r="E163" s="614"/>
      <c r="F163" s="608">
        <v>4</v>
      </c>
      <c r="G163" s="688"/>
      <c r="H163" s="609"/>
      <c r="I163" s="234">
        <v>907.7538461538461</v>
      </c>
      <c r="J163" s="202">
        <f t="shared" si="9"/>
        <v>58822.449230769227</v>
      </c>
      <c r="K163" s="222"/>
      <c r="L163" s="235"/>
    </row>
    <row r="164" spans="1:12" s="39" customFormat="1" ht="16.5" customHeight="1">
      <c r="A164" s="396" t="s">
        <v>2941</v>
      </c>
      <c r="B164" s="520"/>
      <c r="C164" s="522"/>
      <c r="D164" s="613"/>
      <c r="E164" s="614"/>
      <c r="F164" s="608">
        <v>5.5</v>
      </c>
      <c r="G164" s="688"/>
      <c r="H164" s="609"/>
      <c r="I164" s="234">
        <v>1050.1615384615384</v>
      </c>
      <c r="J164" s="202">
        <f t="shared" si="9"/>
        <v>68050.467692307691</v>
      </c>
      <c r="K164" s="222"/>
      <c r="L164" s="235"/>
    </row>
    <row r="165" spans="1:12" s="39" customFormat="1" ht="16.5" customHeight="1">
      <c r="A165" s="396" t="s">
        <v>2942</v>
      </c>
      <c r="B165" s="520"/>
      <c r="C165" s="522"/>
      <c r="D165" s="613"/>
      <c r="E165" s="614"/>
      <c r="F165" s="608">
        <v>7.5</v>
      </c>
      <c r="G165" s="688"/>
      <c r="H165" s="609"/>
      <c r="I165" s="234">
        <v>1181.9076923076923</v>
      </c>
      <c r="J165" s="202">
        <f t="shared" si="9"/>
        <v>76587.61846153847</v>
      </c>
      <c r="K165" s="222"/>
      <c r="L165" s="235"/>
    </row>
    <row r="166" spans="1:12" s="39" customFormat="1" ht="16.5" customHeight="1">
      <c r="A166" s="396" t="s">
        <v>2943</v>
      </c>
      <c r="B166" s="520"/>
      <c r="C166" s="522"/>
      <c r="D166" s="613"/>
      <c r="E166" s="614"/>
      <c r="F166" s="608">
        <v>11</v>
      </c>
      <c r="G166" s="688"/>
      <c r="H166" s="609"/>
      <c r="I166" s="234">
        <v>1519.2692307692307</v>
      </c>
      <c r="J166" s="202">
        <f t="shared" si="9"/>
        <v>98448.646153846159</v>
      </c>
      <c r="K166" s="222"/>
      <c r="L166" s="235"/>
    </row>
    <row r="167" spans="1:12" s="39" customFormat="1" ht="16.5" customHeight="1">
      <c r="A167" s="396" t="s">
        <v>2944</v>
      </c>
      <c r="B167" s="520"/>
      <c r="C167" s="522"/>
      <c r="D167" s="613"/>
      <c r="E167" s="614"/>
      <c r="F167" s="608">
        <v>15</v>
      </c>
      <c r="G167" s="688"/>
      <c r="H167" s="609"/>
      <c r="I167" s="234">
        <v>1740.8769230769228</v>
      </c>
      <c r="J167" s="202">
        <f t="shared" si="9"/>
        <v>112808.8246153846</v>
      </c>
      <c r="K167" s="222"/>
      <c r="L167" s="235"/>
    </row>
    <row r="168" spans="1:12" s="39" customFormat="1" ht="16.5" customHeight="1">
      <c r="A168" s="396" t="s">
        <v>2945</v>
      </c>
      <c r="B168" s="520"/>
      <c r="C168" s="522"/>
      <c r="D168" s="613"/>
      <c r="E168" s="614"/>
      <c r="F168" s="608">
        <v>18.5</v>
      </c>
      <c r="G168" s="688"/>
      <c r="H168" s="609"/>
      <c r="I168" s="234">
        <v>2196.2769230769227</v>
      </c>
      <c r="J168" s="202">
        <f t="shared" si="9"/>
        <v>142318.74461538458</v>
      </c>
      <c r="K168" s="222"/>
      <c r="L168" s="235"/>
    </row>
    <row r="169" spans="1:12" s="39" customFormat="1" ht="16.5" customHeight="1">
      <c r="A169" s="396" t="s">
        <v>2946</v>
      </c>
      <c r="B169" s="520"/>
      <c r="C169" s="522"/>
      <c r="D169" s="613"/>
      <c r="E169" s="614"/>
      <c r="F169" s="608">
        <v>22</v>
      </c>
      <c r="G169" s="688"/>
      <c r="H169" s="609"/>
      <c r="I169" s="234">
        <v>2577.8076923076924</v>
      </c>
      <c r="J169" s="202">
        <f t="shared" si="9"/>
        <v>167041.93846153846</v>
      </c>
      <c r="K169" s="222"/>
      <c r="L169" s="235"/>
    </row>
    <row r="170" spans="1:12" s="39" customFormat="1" ht="16.5" customHeight="1">
      <c r="A170" s="396" t="s">
        <v>2947</v>
      </c>
      <c r="B170" s="520"/>
      <c r="C170" s="522"/>
      <c r="D170" s="613"/>
      <c r="E170" s="614"/>
      <c r="F170" s="608">
        <v>30</v>
      </c>
      <c r="G170" s="688"/>
      <c r="H170" s="609"/>
      <c r="I170" s="234">
        <v>3034.7307692307691</v>
      </c>
      <c r="J170" s="202">
        <f t="shared" si="9"/>
        <v>196650.55384615384</v>
      </c>
      <c r="K170" s="222"/>
      <c r="L170" s="235"/>
    </row>
    <row r="171" spans="1:12" s="39" customFormat="1" ht="16.5" customHeight="1">
      <c r="A171" s="396" t="s">
        <v>2948</v>
      </c>
      <c r="B171" s="520"/>
      <c r="C171" s="522"/>
      <c r="D171" s="613"/>
      <c r="E171" s="614"/>
      <c r="F171" s="607">
        <v>37</v>
      </c>
      <c r="G171" s="607"/>
      <c r="H171" s="607"/>
      <c r="I171" s="234">
        <v>3736.8692307692309</v>
      </c>
      <c r="J171" s="202">
        <f t="shared" si="8"/>
        <v>242149.12615384615</v>
      </c>
      <c r="K171" s="222"/>
      <c r="L171" s="235"/>
    </row>
    <row r="172" spans="1:12" s="39" customFormat="1" ht="16.5" customHeight="1">
      <c r="A172" s="396" t="s">
        <v>2949</v>
      </c>
      <c r="B172" s="520"/>
      <c r="C172" s="522"/>
      <c r="D172" s="613"/>
      <c r="E172" s="614"/>
      <c r="F172" s="607">
        <v>45</v>
      </c>
      <c r="G172" s="607"/>
      <c r="H172" s="607"/>
      <c r="I172" s="234">
        <v>4589.7923076923071</v>
      </c>
      <c r="J172" s="202">
        <f t="shared" si="8"/>
        <v>297418.54153846152</v>
      </c>
      <c r="K172" s="222"/>
      <c r="L172" s="235"/>
    </row>
    <row r="173" spans="1:12" s="39" customFormat="1" ht="16.5" customHeight="1">
      <c r="A173" s="396" t="s">
        <v>2950</v>
      </c>
      <c r="B173" s="520"/>
      <c r="C173" s="522"/>
      <c r="D173" s="613"/>
      <c r="E173" s="614"/>
      <c r="F173" s="607">
        <v>55</v>
      </c>
      <c r="G173" s="607"/>
      <c r="H173" s="607"/>
      <c r="I173" s="234">
        <v>5516.5846153846151</v>
      </c>
      <c r="J173" s="202">
        <f t="shared" si="8"/>
        <v>357474.68307692301</v>
      </c>
      <c r="K173" s="222"/>
      <c r="L173" s="235"/>
    </row>
    <row r="174" spans="1:12" s="39" customFormat="1" ht="16.5" customHeight="1">
      <c r="A174" s="396" t="s">
        <v>2951</v>
      </c>
      <c r="B174" s="520"/>
      <c r="C174" s="522"/>
      <c r="D174" s="613"/>
      <c r="E174" s="614"/>
      <c r="F174" s="607">
        <v>75</v>
      </c>
      <c r="G174" s="607"/>
      <c r="H174" s="607"/>
      <c r="I174" s="234">
        <v>6278.8846153846152</v>
      </c>
      <c r="J174" s="202">
        <f t="shared" si="8"/>
        <v>406871.72307692305</v>
      </c>
      <c r="K174" s="222"/>
      <c r="L174" s="235"/>
    </row>
    <row r="175" spans="1:12" s="39" customFormat="1" ht="16.5" customHeight="1">
      <c r="A175" s="396" t="s">
        <v>2952</v>
      </c>
      <c r="B175" s="520"/>
      <c r="C175" s="522"/>
      <c r="D175" s="613"/>
      <c r="E175" s="614"/>
      <c r="F175" s="607">
        <v>90</v>
      </c>
      <c r="G175" s="607"/>
      <c r="H175" s="607"/>
      <c r="I175" s="234">
        <v>7402.1538461538457</v>
      </c>
      <c r="J175" s="202">
        <f t="shared" si="8"/>
        <v>479659.56923076924</v>
      </c>
      <c r="K175" s="222"/>
      <c r="L175" s="235"/>
    </row>
    <row r="176" spans="1:12" s="39" customFormat="1" ht="16.5" customHeight="1">
      <c r="A176" s="396" t="s">
        <v>2953</v>
      </c>
      <c r="B176" s="498" t="s">
        <v>2399</v>
      </c>
      <c r="C176" s="498"/>
      <c r="D176" s="607"/>
      <c r="E176" s="607"/>
      <c r="F176" s="608"/>
      <c r="G176" s="688"/>
      <c r="H176" s="609"/>
      <c r="I176" s="234">
        <v>84.530769230769224</v>
      </c>
      <c r="J176" s="202">
        <f t="shared" ref="J176:J187" si="10">I176*0.9*72</f>
        <v>5477.5938461538462</v>
      </c>
      <c r="K176" s="222"/>
      <c r="L176" s="235"/>
    </row>
    <row r="177" spans="1:12" s="39" customFormat="1" ht="16.5" customHeight="1">
      <c r="A177" s="396" t="s">
        <v>2954</v>
      </c>
      <c r="B177" s="536" t="s">
        <v>2400</v>
      </c>
      <c r="C177" s="538"/>
      <c r="D177" s="613"/>
      <c r="E177" s="614"/>
      <c r="F177" s="611"/>
      <c r="G177" s="638"/>
      <c r="H177" s="612"/>
      <c r="I177" s="234">
        <v>21.653261538461532</v>
      </c>
      <c r="J177" s="202">
        <f t="shared" si="10"/>
        <v>1403.1313476923074</v>
      </c>
      <c r="K177" s="222"/>
      <c r="L177" s="235"/>
    </row>
    <row r="178" spans="1:12" s="39" customFormat="1" ht="16.5" customHeight="1">
      <c r="A178" s="396" t="s">
        <v>2955</v>
      </c>
      <c r="B178" s="536"/>
      <c r="C178" s="538"/>
      <c r="D178" s="613"/>
      <c r="E178" s="614"/>
      <c r="F178" s="613"/>
      <c r="G178" s="639"/>
      <c r="H178" s="614"/>
      <c r="I178" s="234">
        <v>22.59470769230769</v>
      </c>
      <c r="J178" s="202">
        <f t="shared" si="10"/>
        <v>1464.1370584615383</v>
      </c>
      <c r="K178" s="222"/>
      <c r="L178" s="235"/>
    </row>
    <row r="179" spans="1:12" s="39" customFormat="1" ht="16.5" customHeight="1">
      <c r="A179" s="396" t="s">
        <v>2956</v>
      </c>
      <c r="B179" s="536"/>
      <c r="C179" s="538"/>
      <c r="D179" s="613"/>
      <c r="E179" s="614"/>
      <c r="F179" s="613"/>
      <c r="G179" s="639"/>
      <c r="H179" s="614"/>
      <c r="I179" s="234">
        <v>23.536153846153848</v>
      </c>
      <c r="J179" s="202">
        <f t="shared" si="10"/>
        <v>1525.1427692307693</v>
      </c>
      <c r="K179" s="222"/>
      <c r="L179" s="235"/>
    </row>
    <row r="180" spans="1:12" s="39" customFormat="1" ht="16.5" customHeight="1">
      <c r="A180" s="396" t="s">
        <v>2957</v>
      </c>
      <c r="B180" s="536"/>
      <c r="C180" s="538"/>
      <c r="D180" s="613"/>
      <c r="E180" s="614"/>
      <c r="F180" s="613"/>
      <c r="G180" s="639"/>
      <c r="H180" s="614"/>
      <c r="I180" s="234">
        <v>24.477599999999995</v>
      </c>
      <c r="J180" s="202">
        <f t="shared" si="10"/>
        <v>1586.1484799999998</v>
      </c>
      <c r="K180" s="222"/>
      <c r="L180" s="235"/>
    </row>
    <row r="181" spans="1:12" s="39" customFormat="1" ht="16.5" customHeight="1">
      <c r="A181" s="396" t="s">
        <v>2958</v>
      </c>
      <c r="B181" s="536"/>
      <c r="C181" s="538"/>
      <c r="D181" s="613"/>
      <c r="E181" s="614"/>
      <c r="F181" s="613"/>
      <c r="G181" s="639"/>
      <c r="H181" s="614"/>
      <c r="I181" s="234">
        <v>25.41904615384615</v>
      </c>
      <c r="J181" s="202">
        <f t="shared" si="10"/>
        <v>1647.1541907692306</v>
      </c>
      <c r="K181" s="222"/>
      <c r="L181" s="235"/>
    </row>
    <row r="182" spans="1:12" s="39" customFormat="1" ht="16.5" customHeight="1">
      <c r="A182" s="396" t="s">
        <v>2959</v>
      </c>
      <c r="B182" s="536"/>
      <c r="C182" s="538"/>
      <c r="D182" s="613"/>
      <c r="E182" s="614"/>
      <c r="F182" s="613"/>
      <c r="G182" s="639"/>
      <c r="H182" s="614"/>
      <c r="I182" s="234">
        <v>236.30298461538459</v>
      </c>
      <c r="J182" s="202">
        <f t="shared" si="10"/>
        <v>15312.433403076922</v>
      </c>
      <c r="K182" s="222"/>
      <c r="L182" s="235"/>
    </row>
    <row r="183" spans="1:12" s="39" customFormat="1" ht="16.5" customHeight="1">
      <c r="A183" s="396" t="s">
        <v>2960</v>
      </c>
      <c r="B183" s="536"/>
      <c r="C183" s="538"/>
      <c r="D183" s="613"/>
      <c r="E183" s="614"/>
      <c r="F183" s="613"/>
      <c r="G183" s="639"/>
      <c r="H183" s="614"/>
      <c r="I183" s="234">
        <v>140.27547692307689</v>
      </c>
      <c r="J183" s="202">
        <f t="shared" si="10"/>
        <v>9089.8509046153831</v>
      </c>
      <c r="K183" s="222"/>
      <c r="L183" s="235"/>
    </row>
    <row r="184" spans="1:12" s="39" customFormat="1" ht="16.5" customHeight="1">
      <c r="A184" s="396" t="s">
        <v>2961</v>
      </c>
      <c r="B184" s="536"/>
      <c r="C184" s="538"/>
      <c r="D184" s="613"/>
      <c r="E184" s="614"/>
      <c r="F184" s="613"/>
      <c r="G184" s="639"/>
      <c r="H184" s="614"/>
      <c r="I184" s="234">
        <v>214.64972307692304</v>
      </c>
      <c r="J184" s="202">
        <f t="shared" si="10"/>
        <v>13909.302055384613</v>
      </c>
      <c r="K184" s="222"/>
      <c r="L184" s="235"/>
    </row>
    <row r="185" spans="1:12" s="39" customFormat="1" ht="16.5" customHeight="1">
      <c r="A185" s="396" t="s">
        <v>2962</v>
      </c>
      <c r="B185" s="536"/>
      <c r="C185" s="538"/>
      <c r="D185" s="613"/>
      <c r="E185" s="614"/>
      <c r="F185" s="613"/>
      <c r="G185" s="639"/>
      <c r="H185" s="614"/>
      <c r="I185" s="234">
        <v>235.36153846153849</v>
      </c>
      <c r="J185" s="202">
        <f t="shared" si="10"/>
        <v>15251.427692307694</v>
      </c>
      <c r="K185" s="222"/>
      <c r="L185" s="235"/>
    </row>
    <row r="186" spans="1:12" s="39" customFormat="1" ht="16.5" customHeight="1">
      <c r="A186" s="396" t="s">
        <v>2963</v>
      </c>
      <c r="B186" s="536"/>
      <c r="C186" s="538"/>
      <c r="D186" s="613"/>
      <c r="E186" s="614"/>
      <c r="F186" s="613"/>
      <c r="G186" s="639"/>
      <c r="H186" s="614"/>
      <c r="I186" s="234">
        <v>131.80246153846156</v>
      </c>
      <c r="J186" s="202">
        <f t="shared" si="10"/>
        <v>8540.7995076923089</v>
      </c>
      <c r="K186" s="222"/>
      <c r="L186" s="235"/>
    </row>
    <row r="187" spans="1:12" s="39" customFormat="1" ht="16.5" customHeight="1">
      <c r="A187" s="396" t="s">
        <v>2964</v>
      </c>
      <c r="B187" s="536"/>
      <c r="C187" s="538"/>
      <c r="D187" s="613"/>
      <c r="E187" s="614"/>
      <c r="F187" s="613"/>
      <c r="G187" s="639"/>
      <c r="H187" s="614"/>
      <c r="I187" s="234">
        <v>18.828923076923076</v>
      </c>
      <c r="J187" s="202">
        <f t="shared" si="10"/>
        <v>1220.1142153846154</v>
      </c>
      <c r="K187" s="222"/>
      <c r="L187" s="235"/>
    </row>
    <row r="188" spans="1:12" s="39" customFormat="1" ht="16.5" customHeight="1">
      <c r="A188" s="396" t="s">
        <v>2965</v>
      </c>
      <c r="B188" s="536"/>
      <c r="C188" s="538"/>
      <c r="D188" s="613"/>
      <c r="E188" s="614"/>
      <c r="F188" s="613"/>
      <c r="G188" s="639"/>
      <c r="H188" s="614"/>
      <c r="I188" s="234">
        <v>26.360492307692304</v>
      </c>
      <c r="J188" s="202">
        <f t="shared" si="8"/>
        <v>1708.1599015384613</v>
      </c>
      <c r="K188" s="222"/>
      <c r="L188" s="235"/>
    </row>
    <row r="189" spans="1:12" s="39" customFormat="1" ht="16.5" customHeight="1">
      <c r="A189" s="396" t="s">
        <v>2966</v>
      </c>
      <c r="B189" s="536"/>
      <c r="C189" s="538"/>
      <c r="D189" s="613"/>
      <c r="E189" s="614"/>
      <c r="F189" s="613"/>
      <c r="G189" s="639"/>
      <c r="H189" s="614"/>
      <c r="I189" s="234">
        <v>16.946030769230767</v>
      </c>
      <c r="J189" s="202">
        <f t="shared" si="8"/>
        <v>1098.1027938461536</v>
      </c>
      <c r="K189" s="222"/>
      <c r="L189" s="235"/>
    </row>
    <row r="190" spans="1:12" s="39" customFormat="1" ht="16.5" customHeight="1">
      <c r="A190" s="396" t="s">
        <v>2967</v>
      </c>
      <c r="B190" s="536"/>
      <c r="C190" s="538"/>
      <c r="D190" s="613"/>
      <c r="E190" s="614"/>
      <c r="F190" s="613"/>
      <c r="G190" s="639"/>
      <c r="H190" s="614"/>
      <c r="I190" s="234">
        <v>16.946030769230767</v>
      </c>
      <c r="J190" s="202">
        <f t="shared" si="8"/>
        <v>1098.1027938461536</v>
      </c>
      <c r="K190" s="222"/>
      <c r="L190" s="235"/>
    </row>
    <row r="191" spans="1:12" s="39" customFormat="1" ht="16.5" customHeight="1">
      <c r="A191" s="396" t="s">
        <v>2968</v>
      </c>
      <c r="B191" s="536"/>
      <c r="C191" s="538"/>
      <c r="D191" s="613"/>
      <c r="E191" s="614"/>
      <c r="F191" s="613"/>
      <c r="G191" s="639"/>
      <c r="H191" s="614"/>
      <c r="I191" s="234">
        <v>17.887476923076921</v>
      </c>
      <c r="J191" s="202">
        <f t="shared" si="8"/>
        <v>1159.1085046153846</v>
      </c>
      <c r="K191" s="222"/>
      <c r="L191" s="235"/>
    </row>
    <row r="192" spans="1:12" s="39" customFormat="1" ht="16.5" customHeight="1">
      <c r="A192" s="396" t="s">
        <v>2969</v>
      </c>
      <c r="B192" s="536"/>
      <c r="C192" s="538"/>
      <c r="D192" s="613"/>
      <c r="E192" s="614"/>
      <c r="F192" s="613"/>
      <c r="G192" s="639"/>
      <c r="H192" s="614"/>
      <c r="I192" s="234">
        <v>18.828923076923076</v>
      </c>
      <c r="J192" s="202">
        <f t="shared" si="8"/>
        <v>1220.1142153846154</v>
      </c>
      <c r="K192" s="222"/>
      <c r="L192" s="235"/>
    </row>
    <row r="193" spans="1:24" s="39" customFormat="1" ht="16.5" customHeight="1">
      <c r="A193" s="396" t="s">
        <v>2970</v>
      </c>
      <c r="B193" s="539"/>
      <c r="C193" s="541"/>
      <c r="D193" s="615"/>
      <c r="E193" s="616"/>
      <c r="F193" s="615"/>
      <c r="G193" s="640"/>
      <c r="H193" s="616"/>
      <c r="I193" s="234">
        <v>19.770369230769226</v>
      </c>
      <c r="J193" s="202">
        <f t="shared" si="8"/>
        <v>1281.1199261538459</v>
      </c>
      <c r="K193" s="222"/>
      <c r="L193" s="235"/>
    </row>
    <row r="194" spans="1:24" s="330" customFormat="1" ht="15">
      <c r="A194"/>
      <c r="B194" s="76"/>
      <c r="C194" s="76"/>
      <c r="D194" s="76"/>
      <c r="E194" s="76"/>
      <c r="F194" s="76"/>
      <c r="G194" s="76"/>
      <c r="H194" s="76"/>
      <c r="I194" s="77"/>
      <c r="J194" s="77"/>
      <c r="K194" s="78"/>
      <c r="L194" s="78"/>
      <c r="M194" s="39"/>
    </row>
    <row r="195" spans="1:24" s="330" customFormat="1" ht="15.75" customHeight="1">
      <c r="A195" s="57" t="s">
        <v>2401</v>
      </c>
      <c r="B195" s="163"/>
      <c r="C195" s="163"/>
      <c r="D195" s="163"/>
      <c r="E195" s="163"/>
      <c r="F195" s="163"/>
      <c r="G195" s="163"/>
      <c r="H195" s="163"/>
      <c r="I195" s="164"/>
      <c r="J195" s="165"/>
      <c r="K195" s="166"/>
      <c r="L195" s="167"/>
    </row>
    <row r="196" spans="1:24" s="330" customFormat="1" ht="15.75" customHeight="1">
      <c r="A196" s="204"/>
      <c r="B196" s="428" t="s">
        <v>2578</v>
      </c>
      <c r="C196" s="428"/>
      <c r="D196" s="428"/>
      <c r="E196" s="428"/>
      <c r="F196" s="428"/>
      <c r="G196" s="211"/>
      <c r="H196" s="224" t="s">
        <v>2590</v>
      </c>
      <c r="I196" s="212"/>
      <c r="J196" s="207"/>
      <c r="K196" s="208"/>
      <c r="L196" s="209"/>
      <c r="X196" s="39"/>
    </row>
    <row r="197" spans="1:24" s="330" customFormat="1" ht="15.75" customHeight="1">
      <c r="A197" s="210"/>
      <c r="B197" s="429"/>
      <c r="C197" s="429"/>
      <c r="D197" s="429"/>
      <c r="E197" s="429"/>
      <c r="F197" s="429"/>
      <c r="G197" s="211"/>
      <c r="H197" s="224" t="s">
        <v>2588</v>
      </c>
      <c r="I197" s="212"/>
      <c r="J197" s="213"/>
      <c r="K197" s="214"/>
      <c r="L197" s="215"/>
    </row>
    <row r="198" spans="1:24" s="330" customFormat="1" ht="15.75" customHeight="1">
      <c r="A198" s="210"/>
      <c r="B198" s="429"/>
      <c r="C198" s="429"/>
      <c r="D198" s="429"/>
      <c r="E198" s="429"/>
      <c r="F198" s="429"/>
      <c r="G198" s="211"/>
      <c r="H198" s="224" t="s">
        <v>2589</v>
      </c>
      <c r="I198" s="212"/>
      <c r="J198" s="213"/>
      <c r="K198" s="214"/>
      <c r="L198" s="215"/>
    </row>
    <row r="199" spans="1:24" s="330" customFormat="1" ht="15.75" customHeight="1">
      <c r="A199" s="210"/>
      <c r="B199" s="429"/>
      <c r="C199" s="429"/>
      <c r="D199" s="429"/>
      <c r="E199" s="429"/>
      <c r="F199" s="429"/>
      <c r="G199" s="211"/>
      <c r="H199" s="224" t="s">
        <v>2591</v>
      </c>
      <c r="I199" s="212"/>
      <c r="J199" s="213"/>
      <c r="K199" s="214"/>
      <c r="L199" s="215"/>
    </row>
    <row r="200" spans="1:24" s="330" customFormat="1" ht="15.75" customHeight="1">
      <c r="A200" s="210"/>
      <c r="B200" s="429"/>
      <c r="C200" s="429"/>
      <c r="D200" s="429"/>
      <c r="E200" s="429"/>
      <c r="F200" s="429"/>
      <c r="G200" s="211"/>
      <c r="H200" s="224" t="s">
        <v>945</v>
      </c>
      <c r="I200" s="212"/>
      <c r="J200" s="213"/>
      <c r="K200" s="214"/>
      <c r="L200" s="215"/>
    </row>
    <row r="201" spans="1:24" s="303" customFormat="1" ht="40.5" customHeight="1">
      <c r="A201" s="67" t="s">
        <v>77</v>
      </c>
      <c r="B201" s="483" t="s">
        <v>2579</v>
      </c>
      <c r="C201" s="491"/>
      <c r="D201" s="491"/>
      <c r="E201" s="484"/>
      <c r="F201" s="610" t="s">
        <v>1720</v>
      </c>
      <c r="G201" s="610"/>
      <c r="H201" s="610"/>
      <c r="I201" s="317" t="s">
        <v>893</v>
      </c>
      <c r="J201" s="317" t="s">
        <v>894</v>
      </c>
      <c r="K201" s="75"/>
      <c r="L201" s="75"/>
    </row>
    <row r="202" spans="1:24" s="39" customFormat="1" ht="16.5" customHeight="1">
      <c r="A202" s="241" t="s">
        <v>3014</v>
      </c>
      <c r="B202" s="468" t="s">
        <v>2582</v>
      </c>
      <c r="C202" s="458"/>
      <c r="D202" s="458"/>
      <c r="E202" s="459"/>
      <c r="F202" s="611" t="s">
        <v>2580</v>
      </c>
      <c r="G202" s="638"/>
      <c r="H202" s="612"/>
      <c r="I202" s="234">
        <v>142</v>
      </c>
      <c r="J202" s="202">
        <f t="shared" ref="J202" si="11">I202*0.9*72</f>
        <v>9201.6</v>
      </c>
      <c r="K202" s="222"/>
      <c r="L202" s="235"/>
      <c r="O202"/>
      <c r="P202"/>
    </row>
    <row r="203" spans="1:24" s="39" customFormat="1" ht="16.5" customHeight="1">
      <c r="A203" s="396" t="s">
        <v>3015</v>
      </c>
      <c r="B203" s="468" t="s">
        <v>2582</v>
      </c>
      <c r="C203" s="458"/>
      <c r="D203" s="458"/>
      <c r="E203" s="459"/>
      <c r="F203" s="613"/>
      <c r="G203" s="639"/>
      <c r="H203" s="614"/>
      <c r="I203" s="234">
        <v>131.66999999999999</v>
      </c>
      <c r="J203" s="202">
        <f t="shared" ref="J203:J207" si="12">I203*0.9*72</f>
        <v>8532.2159999999985</v>
      </c>
      <c r="K203" s="222"/>
      <c r="L203" s="235"/>
    </row>
    <row r="204" spans="1:24" s="39" customFormat="1" ht="16.5" customHeight="1">
      <c r="A204" s="396" t="s">
        <v>3016</v>
      </c>
      <c r="B204" s="468" t="s">
        <v>2581</v>
      </c>
      <c r="C204" s="458"/>
      <c r="D204" s="458"/>
      <c r="E204" s="459"/>
      <c r="F204" s="613"/>
      <c r="G204" s="639"/>
      <c r="H204" s="614"/>
      <c r="I204" s="234">
        <v>331.69499999999999</v>
      </c>
      <c r="J204" s="202">
        <f t="shared" si="12"/>
        <v>21493.836000000003</v>
      </c>
      <c r="K204" s="222"/>
      <c r="L204" s="235"/>
    </row>
    <row r="205" spans="1:24" s="39" customFormat="1" ht="16.5" customHeight="1">
      <c r="A205" s="396" t="s">
        <v>3017</v>
      </c>
      <c r="B205" s="468" t="s">
        <v>2583</v>
      </c>
      <c r="C205" s="458"/>
      <c r="D205" s="458"/>
      <c r="E205" s="459"/>
      <c r="F205" s="613"/>
      <c r="G205" s="639"/>
      <c r="H205" s="614"/>
      <c r="I205" s="234">
        <v>426.82500000000005</v>
      </c>
      <c r="J205" s="202">
        <f t="shared" si="12"/>
        <v>27658.260000000002</v>
      </c>
      <c r="K205" s="222"/>
      <c r="L205" s="235"/>
    </row>
    <row r="206" spans="1:24" s="39" customFormat="1" ht="16.5" customHeight="1">
      <c r="A206" s="396" t="s">
        <v>3018</v>
      </c>
      <c r="B206" s="468" t="s">
        <v>2584</v>
      </c>
      <c r="C206" s="458"/>
      <c r="D206" s="458"/>
      <c r="E206" s="459"/>
      <c r="F206" s="613"/>
      <c r="G206" s="639"/>
      <c r="H206" s="614"/>
      <c r="I206" s="234">
        <v>663.07499999999993</v>
      </c>
      <c r="J206" s="202">
        <f t="shared" si="12"/>
        <v>42967.259999999995</v>
      </c>
      <c r="K206" s="222"/>
      <c r="L206" s="235"/>
    </row>
    <row r="207" spans="1:24" s="39" customFormat="1" ht="16.5" customHeight="1">
      <c r="A207" s="396" t="s">
        <v>3019</v>
      </c>
      <c r="B207" s="468" t="s">
        <v>2585</v>
      </c>
      <c r="C207" s="458"/>
      <c r="D207" s="458"/>
      <c r="E207" s="459"/>
      <c r="F207" s="613"/>
      <c r="G207" s="639"/>
      <c r="H207" s="614"/>
      <c r="I207" s="234">
        <v>694.89</v>
      </c>
      <c r="J207" s="202">
        <f t="shared" si="12"/>
        <v>45028.871999999996</v>
      </c>
      <c r="K207" s="222"/>
      <c r="L207" s="235"/>
    </row>
    <row r="208" spans="1:24" s="330" customFormat="1" ht="15">
      <c r="A208" s="241" t="s">
        <v>2402</v>
      </c>
      <c r="B208" s="468" t="s">
        <v>2582</v>
      </c>
      <c r="C208" s="458"/>
      <c r="D208" s="458"/>
      <c r="E208" s="459"/>
      <c r="F208" s="613"/>
      <c r="G208" s="639"/>
      <c r="H208" s="614"/>
      <c r="I208" s="202">
        <v>5073.2500000000009</v>
      </c>
      <c r="J208" s="202">
        <f>I208*0.9</f>
        <v>4565.9250000000011</v>
      </c>
      <c r="K208" s="203"/>
      <c r="L208" s="203"/>
      <c r="M208" s="39"/>
    </row>
    <row r="209" spans="1:24" s="330" customFormat="1" ht="15">
      <c r="A209" s="241" t="s">
        <v>2421</v>
      </c>
      <c r="B209" s="468" t="s">
        <v>2586</v>
      </c>
      <c r="C209" s="458"/>
      <c r="D209" s="458"/>
      <c r="E209" s="458"/>
      <c r="F209" s="458"/>
      <c r="G209" s="458"/>
      <c r="H209" s="459"/>
      <c r="I209" s="202">
        <v>892.5</v>
      </c>
      <c r="J209" s="202">
        <f t="shared" ref="J209" si="13">I209*0.9</f>
        <v>803.25</v>
      </c>
      <c r="K209" s="203"/>
      <c r="L209" s="203"/>
      <c r="M209" s="39"/>
    </row>
    <row r="210" spans="1:24" s="330" customFormat="1" ht="15">
      <c r="A210" s="241" t="s">
        <v>3013</v>
      </c>
      <c r="B210" s="468" t="s">
        <v>2587</v>
      </c>
      <c r="C210" s="458"/>
      <c r="D210" s="458"/>
      <c r="E210" s="458"/>
      <c r="F210" s="458"/>
      <c r="G210" s="458"/>
      <c r="H210" s="459"/>
      <c r="I210" s="234">
        <v>29</v>
      </c>
      <c r="J210" s="202">
        <f t="shared" ref="J210" si="14">I210*0.9*72</f>
        <v>1879.2</v>
      </c>
      <c r="K210" s="222"/>
      <c r="L210" s="235"/>
      <c r="M210" s="39"/>
    </row>
    <row r="211" spans="1:24" s="330" customFormat="1" ht="15">
      <c r="A211" s="39"/>
      <c r="B211" s="76"/>
      <c r="C211" s="76"/>
      <c r="D211" s="76"/>
      <c r="E211" s="76"/>
      <c r="F211" s="76"/>
      <c r="G211" s="76"/>
      <c r="H211" s="76"/>
      <c r="I211" s="77"/>
      <c r="J211" s="77"/>
      <c r="K211" s="78"/>
      <c r="L211" s="78"/>
      <c r="M211" s="39"/>
    </row>
    <row r="212" spans="1:24" s="330" customFormat="1" ht="15.75" customHeight="1">
      <c r="A212" s="57" t="s">
        <v>303</v>
      </c>
      <c r="B212" s="163"/>
      <c r="C212" s="163"/>
      <c r="D212" s="163"/>
      <c r="E212" s="163"/>
      <c r="F212" s="163"/>
      <c r="G212" s="163"/>
      <c r="H212" s="163"/>
      <c r="I212" s="164"/>
      <c r="J212" s="165"/>
      <c r="K212" s="166"/>
      <c r="L212" s="167"/>
    </row>
    <row r="213" spans="1:24" s="330" customFormat="1" ht="15.75" customHeight="1">
      <c r="A213" s="204"/>
      <c r="B213" s="428" t="s">
        <v>3051</v>
      </c>
      <c r="C213" s="428"/>
      <c r="D213" s="428"/>
      <c r="E213" s="428"/>
      <c r="F213" s="428"/>
      <c r="G213" s="211"/>
      <c r="H213" s="224" t="s">
        <v>2592</v>
      </c>
      <c r="I213" s="212"/>
      <c r="J213" s="207"/>
      <c r="K213" s="208"/>
      <c r="L213" s="209"/>
      <c r="X213" s="39"/>
    </row>
    <row r="214" spans="1:24" s="330" customFormat="1" ht="15.75" customHeight="1">
      <c r="A214" s="210"/>
      <c r="B214" s="429"/>
      <c r="C214" s="429"/>
      <c r="D214" s="429"/>
      <c r="E214" s="429"/>
      <c r="F214" s="429"/>
      <c r="G214" s="211"/>
      <c r="H214" s="224" t="s">
        <v>2593</v>
      </c>
      <c r="I214" s="212"/>
      <c r="J214" s="213"/>
      <c r="K214" s="214"/>
      <c r="L214" s="215"/>
      <c r="U214"/>
    </row>
    <row r="215" spans="1:24" s="330" customFormat="1" ht="15.75" customHeight="1">
      <c r="A215" s="210"/>
      <c r="B215" s="429"/>
      <c r="C215" s="429"/>
      <c r="D215" s="429"/>
      <c r="E215" s="429"/>
      <c r="F215" s="429"/>
      <c r="G215" s="211"/>
      <c r="H215" s="224" t="s">
        <v>2603</v>
      </c>
      <c r="I215" s="212"/>
      <c r="J215" s="213"/>
      <c r="K215" s="214"/>
      <c r="L215" s="215"/>
    </row>
    <row r="216" spans="1:24" s="330" customFormat="1" ht="15.75" customHeight="1">
      <c r="A216" s="210"/>
      <c r="B216" s="429"/>
      <c r="C216" s="429"/>
      <c r="D216" s="429"/>
      <c r="E216" s="429"/>
      <c r="F216" s="429"/>
      <c r="G216" s="211"/>
      <c r="H216" s="224" t="s">
        <v>2541</v>
      </c>
      <c r="I216" s="212"/>
      <c r="J216" s="213"/>
      <c r="K216" s="214"/>
      <c r="L216" s="215"/>
    </row>
    <row r="217" spans="1:24" s="330" customFormat="1" ht="15.75" customHeight="1">
      <c r="A217" s="210"/>
      <c r="B217" s="429"/>
      <c r="C217" s="429"/>
      <c r="D217" s="429"/>
      <c r="E217" s="429"/>
      <c r="F217" s="429"/>
      <c r="G217" s="211"/>
      <c r="H217" s="224" t="s">
        <v>2604</v>
      </c>
      <c r="I217" s="212"/>
      <c r="J217" s="213"/>
      <c r="K217" s="214"/>
      <c r="L217" s="215"/>
    </row>
    <row r="218" spans="1:24" s="303" customFormat="1" ht="40.5" customHeight="1">
      <c r="A218" s="67" t="s">
        <v>77</v>
      </c>
      <c r="B218" s="346" t="s">
        <v>2594</v>
      </c>
      <c r="C218" s="346" t="s">
        <v>2595</v>
      </c>
      <c r="D218" s="346" t="s">
        <v>2596</v>
      </c>
      <c r="E218" s="346" t="s">
        <v>2597</v>
      </c>
      <c r="F218" s="346" t="s">
        <v>2598</v>
      </c>
      <c r="G218" s="346" t="s">
        <v>2599</v>
      </c>
      <c r="H218" s="343" t="s">
        <v>1720</v>
      </c>
      <c r="I218" s="317" t="s">
        <v>893</v>
      </c>
      <c r="J218" s="317" t="s">
        <v>894</v>
      </c>
      <c r="K218" s="75"/>
      <c r="L218" s="75"/>
    </row>
    <row r="219" spans="1:24" s="39" customFormat="1" ht="16.5" customHeight="1">
      <c r="A219" s="241" t="s">
        <v>501</v>
      </c>
      <c r="B219" s="664">
        <v>6</v>
      </c>
      <c r="C219" s="664">
        <v>6</v>
      </c>
      <c r="D219" s="664">
        <v>4</v>
      </c>
      <c r="E219" s="664" t="s">
        <v>2602</v>
      </c>
      <c r="F219" s="618">
        <v>1</v>
      </c>
      <c r="G219" s="345" t="s">
        <v>2600</v>
      </c>
      <c r="H219" s="612" t="s">
        <v>2580</v>
      </c>
      <c r="I219" s="234">
        <v>238.5</v>
      </c>
      <c r="J219" s="202">
        <f t="shared" ref="J219:J220" si="15">I219*0.9*72</f>
        <v>15454.800000000001</v>
      </c>
      <c r="K219" s="222"/>
      <c r="L219" s="235"/>
    </row>
    <row r="220" spans="1:24" s="39" customFormat="1" ht="16.5" customHeight="1">
      <c r="A220" s="241" t="s">
        <v>502</v>
      </c>
      <c r="B220" s="665"/>
      <c r="C220" s="665"/>
      <c r="D220" s="665"/>
      <c r="E220" s="665"/>
      <c r="F220" s="619"/>
      <c r="G220" s="345" t="s">
        <v>2601</v>
      </c>
      <c r="H220" s="616"/>
      <c r="I220" s="234">
        <v>283.66666666666669</v>
      </c>
      <c r="J220" s="202">
        <f t="shared" si="15"/>
        <v>18381.600000000002</v>
      </c>
      <c r="K220" s="222"/>
      <c r="L220" s="235"/>
    </row>
    <row r="221" spans="1:24" s="330" customFormat="1" ht="15">
      <c r="A221" s="76"/>
      <c r="B221" s="76"/>
      <c r="C221" s="76"/>
      <c r="D221" s="76"/>
      <c r="E221" s="76"/>
      <c r="F221" s="76"/>
      <c r="G221" s="76"/>
      <c r="H221" s="76"/>
      <c r="I221" s="77"/>
      <c r="J221" s="77"/>
      <c r="K221" s="78"/>
      <c r="L221" s="78"/>
      <c r="M221" s="39"/>
    </row>
    <row r="222" spans="1:24" s="330" customFormat="1" ht="15.75" customHeight="1">
      <c r="A222" s="57" t="s">
        <v>2403</v>
      </c>
      <c r="B222" s="163"/>
      <c r="C222" s="163"/>
      <c r="D222" s="163"/>
      <c r="E222" s="163"/>
      <c r="F222" s="163"/>
      <c r="G222" s="163"/>
      <c r="H222" s="163"/>
      <c r="I222" s="164"/>
      <c r="J222" s="165"/>
      <c r="K222" s="166"/>
      <c r="L222" s="167"/>
    </row>
    <row r="223" spans="1:24" s="330" customFormat="1" ht="15.75" customHeight="1">
      <c r="A223" s="204"/>
      <c r="B223" s="428" t="s">
        <v>2539</v>
      </c>
      <c r="C223" s="428"/>
      <c r="D223" s="428"/>
      <c r="E223" s="428"/>
      <c r="F223" s="428"/>
      <c r="G223" s="211"/>
      <c r="H223" s="224" t="s">
        <v>2540</v>
      </c>
      <c r="I223" s="212"/>
      <c r="J223" s="207"/>
      <c r="K223" s="208"/>
      <c r="L223" s="209"/>
      <c r="M223"/>
      <c r="X223" s="39"/>
    </row>
    <row r="224" spans="1:24" s="330" customFormat="1" ht="15.75" customHeight="1">
      <c r="A224" s="210"/>
      <c r="B224" s="429"/>
      <c r="C224" s="429"/>
      <c r="D224" s="429"/>
      <c r="E224" s="429"/>
      <c r="F224" s="429"/>
      <c r="G224" s="211"/>
      <c r="H224" s="224" t="s">
        <v>2544</v>
      </c>
      <c r="I224" s="212"/>
      <c r="J224" s="213"/>
      <c r="K224" s="214"/>
      <c r="L224" s="215"/>
    </row>
    <row r="225" spans="1:14" s="330" customFormat="1" ht="15.75" customHeight="1">
      <c r="A225" s="210"/>
      <c r="B225" s="429"/>
      <c r="C225" s="429"/>
      <c r="D225" s="429"/>
      <c r="E225" s="429"/>
      <c r="F225" s="429"/>
      <c r="G225" s="211"/>
      <c r="H225" s="224" t="s">
        <v>2543</v>
      </c>
      <c r="I225" s="212"/>
      <c r="J225" s="213"/>
      <c r="K225" s="214"/>
      <c r="L225" s="215"/>
    </row>
    <row r="226" spans="1:14" s="330" customFormat="1" ht="15.75" customHeight="1">
      <c r="A226" s="210"/>
      <c r="B226" s="429"/>
      <c r="C226" s="429"/>
      <c r="D226" s="429"/>
      <c r="E226" s="429"/>
      <c r="F226" s="429"/>
      <c r="G226" s="211"/>
      <c r="H226" s="224" t="s">
        <v>2541</v>
      </c>
      <c r="I226" s="212"/>
      <c r="J226" s="213"/>
      <c r="K226" s="214"/>
      <c r="L226" s="215"/>
    </row>
    <row r="227" spans="1:14" s="330" customFormat="1" ht="15.75" customHeight="1">
      <c r="A227" s="210"/>
      <c r="B227" s="429"/>
      <c r="C227" s="429"/>
      <c r="D227" s="429"/>
      <c r="E227" s="429"/>
      <c r="F227" s="429"/>
      <c r="G227" s="211"/>
      <c r="H227" s="224" t="s">
        <v>2542</v>
      </c>
      <c r="I227" s="212"/>
      <c r="J227" s="213"/>
      <c r="K227" s="214"/>
      <c r="L227" s="215"/>
    </row>
    <row r="228" spans="1:14" s="303" customFormat="1" ht="40.5" customHeight="1">
      <c r="A228" s="67" t="s">
        <v>77</v>
      </c>
      <c r="B228" s="483" t="s">
        <v>2527</v>
      </c>
      <c r="C228" s="484"/>
      <c r="D228" s="483" t="s">
        <v>2528</v>
      </c>
      <c r="E228" s="491"/>
      <c r="F228" s="346" t="s">
        <v>2529</v>
      </c>
      <c r="G228" s="483" t="s">
        <v>2536</v>
      </c>
      <c r="H228" s="484"/>
      <c r="I228" s="317" t="s">
        <v>893</v>
      </c>
      <c r="J228" s="317" t="s">
        <v>894</v>
      </c>
      <c r="K228" s="75"/>
      <c r="L228" s="75"/>
    </row>
    <row r="229" spans="1:14" s="39" customFormat="1" ht="16.5" customHeight="1">
      <c r="A229" s="241" t="s">
        <v>2404</v>
      </c>
      <c r="B229" s="514">
        <v>15</v>
      </c>
      <c r="C229" s="516"/>
      <c r="D229" s="468">
        <v>0.63</v>
      </c>
      <c r="E229" s="459"/>
      <c r="F229" s="618" t="s">
        <v>2530</v>
      </c>
      <c r="G229" s="611" t="s">
        <v>2537</v>
      </c>
      <c r="H229" s="612"/>
      <c r="I229" s="234">
        <v>112.23333333333335</v>
      </c>
      <c r="J229" s="202">
        <f t="shared" ref="J229:J241" si="16">I229*0.9*72</f>
        <v>7272.7200000000012</v>
      </c>
      <c r="K229" s="222"/>
      <c r="L229" s="235"/>
    </row>
    <row r="230" spans="1:14" s="39" customFormat="1" ht="16.5" customHeight="1">
      <c r="A230" s="241" t="s">
        <v>2405</v>
      </c>
      <c r="B230" s="693"/>
      <c r="C230" s="694"/>
      <c r="D230" s="468">
        <v>1</v>
      </c>
      <c r="E230" s="459"/>
      <c r="F230" s="622"/>
      <c r="G230" s="613"/>
      <c r="H230" s="614"/>
      <c r="I230" s="234">
        <v>112.23333333333335</v>
      </c>
      <c r="J230" s="202">
        <f t="shared" si="16"/>
        <v>7272.7200000000012</v>
      </c>
      <c r="K230" s="222"/>
      <c r="L230" s="235"/>
    </row>
    <row r="231" spans="1:14" s="39" customFormat="1" ht="16.5" customHeight="1">
      <c r="A231" s="241" t="s">
        <v>2406</v>
      </c>
      <c r="B231" s="693"/>
      <c r="C231" s="694"/>
      <c r="D231" s="468">
        <v>1.63</v>
      </c>
      <c r="E231" s="459"/>
      <c r="F231" s="622"/>
      <c r="G231" s="613"/>
      <c r="H231" s="614"/>
      <c r="I231" s="234">
        <v>112.23333333333335</v>
      </c>
      <c r="J231" s="202">
        <f t="shared" si="16"/>
        <v>7272.7200000000012</v>
      </c>
      <c r="K231" s="222"/>
      <c r="L231" s="235"/>
    </row>
    <row r="232" spans="1:14" s="39" customFormat="1" ht="16.5" customHeight="1">
      <c r="A232" s="241" t="s">
        <v>2407</v>
      </c>
      <c r="B232" s="690"/>
      <c r="C232" s="691"/>
      <c r="D232" s="468">
        <v>2.5</v>
      </c>
      <c r="E232" s="459"/>
      <c r="F232" s="619"/>
      <c r="G232" s="613"/>
      <c r="H232" s="614"/>
      <c r="I232" s="234">
        <v>112.23333333333335</v>
      </c>
      <c r="J232" s="202">
        <f t="shared" si="16"/>
        <v>7272.7200000000012</v>
      </c>
      <c r="K232" s="222"/>
      <c r="L232" s="235"/>
      <c r="N232"/>
    </row>
    <row r="233" spans="1:14" s="39" customFormat="1" ht="16.5" customHeight="1">
      <c r="A233" s="241" t="s">
        <v>2408</v>
      </c>
      <c r="B233" s="514">
        <v>20</v>
      </c>
      <c r="C233" s="516"/>
      <c r="D233" s="468">
        <v>4</v>
      </c>
      <c r="E233" s="459"/>
      <c r="F233" s="618" t="s">
        <v>2531</v>
      </c>
      <c r="G233" s="613"/>
      <c r="H233" s="614"/>
      <c r="I233" s="234">
        <v>106.16666666666667</v>
      </c>
      <c r="J233" s="202">
        <f t="shared" si="16"/>
        <v>6879.6</v>
      </c>
      <c r="K233" s="222"/>
      <c r="L233" s="235"/>
    </row>
    <row r="234" spans="1:14" s="39" customFormat="1" ht="16.5" customHeight="1">
      <c r="A234" s="241" t="s">
        <v>2409</v>
      </c>
      <c r="B234" s="690"/>
      <c r="C234" s="691"/>
      <c r="D234" s="468">
        <v>6.3</v>
      </c>
      <c r="E234" s="459"/>
      <c r="F234" s="619"/>
      <c r="G234" s="613"/>
      <c r="H234" s="614"/>
      <c r="I234" s="234">
        <v>106.16666666666667</v>
      </c>
      <c r="J234" s="202">
        <f>I234*0.9*72</f>
        <v>6879.6</v>
      </c>
      <c r="K234" s="222"/>
      <c r="L234" s="235"/>
    </row>
    <row r="235" spans="1:14" s="39" customFormat="1" ht="16.5" customHeight="1">
      <c r="A235" s="241" t="s">
        <v>2410</v>
      </c>
      <c r="B235" s="514">
        <v>25</v>
      </c>
      <c r="C235" s="516"/>
      <c r="D235" s="468">
        <v>10</v>
      </c>
      <c r="E235" s="459"/>
      <c r="F235" s="618" t="s">
        <v>2532</v>
      </c>
      <c r="G235" s="613"/>
      <c r="H235" s="614"/>
      <c r="I235" s="234">
        <v>112.23333333333335</v>
      </c>
      <c r="J235" s="202">
        <f t="shared" si="16"/>
        <v>7272.7200000000012</v>
      </c>
      <c r="K235" s="222"/>
      <c r="L235" s="235"/>
    </row>
    <row r="236" spans="1:14" s="39" customFormat="1" ht="16.5" customHeight="1">
      <c r="A236" s="241" t="s">
        <v>2411</v>
      </c>
      <c r="B236" s="690"/>
      <c r="C236" s="691"/>
      <c r="D236" s="468">
        <v>6.3</v>
      </c>
      <c r="E236" s="459"/>
      <c r="F236" s="619"/>
      <c r="G236" s="613"/>
      <c r="H236" s="614"/>
      <c r="I236" s="234">
        <v>115.26666666666667</v>
      </c>
      <c r="J236" s="202">
        <f t="shared" si="16"/>
        <v>7469.28</v>
      </c>
      <c r="K236" s="222"/>
      <c r="L236" s="235"/>
    </row>
    <row r="237" spans="1:14" s="39" customFormat="1" ht="16.5" customHeight="1">
      <c r="A237" s="241" t="s">
        <v>2412</v>
      </c>
      <c r="B237" s="468">
        <v>32</v>
      </c>
      <c r="C237" s="459"/>
      <c r="D237" s="468">
        <v>16</v>
      </c>
      <c r="E237" s="459"/>
      <c r="F237" s="345" t="s">
        <v>2533</v>
      </c>
      <c r="G237" s="615"/>
      <c r="H237" s="616"/>
      <c r="I237" s="234">
        <v>124.36666666666667</v>
      </c>
      <c r="J237" s="202">
        <f t="shared" si="16"/>
        <v>8058.9600000000009</v>
      </c>
      <c r="K237" s="222"/>
      <c r="L237" s="235"/>
    </row>
    <row r="238" spans="1:14" s="39" customFormat="1" ht="16.5" customHeight="1">
      <c r="A238" s="241" t="s">
        <v>2413</v>
      </c>
      <c r="B238" s="468">
        <v>40</v>
      </c>
      <c r="C238" s="459"/>
      <c r="D238" s="468">
        <v>25</v>
      </c>
      <c r="E238" s="459"/>
      <c r="F238" s="345" t="s">
        <v>2534</v>
      </c>
      <c r="G238" s="611" t="s">
        <v>2538</v>
      </c>
      <c r="H238" s="612"/>
      <c r="I238" s="234">
        <v>216.88333333333333</v>
      </c>
      <c r="J238" s="202">
        <f t="shared" si="16"/>
        <v>14054.039999999999</v>
      </c>
      <c r="K238" s="222"/>
      <c r="L238" s="235"/>
    </row>
    <row r="239" spans="1:14" s="39" customFormat="1" ht="16.5" customHeight="1">
      <c r="A239" s="241" t="s">
        <v>2414</v>
      </c>
      <c r="B239" s="468">
        <v>50</v>
      </c>
      <c r="C239" s="459"/>
      <c r="D239" s="468">
        <v>40</v>
      </c>
      <c r="E239" s="459"/>
      <c r="F239" s="345" t="s">
        <v>2535</v>
      </c>
      <c r="G239" s="615"/>
      <c r="H239" s="616"/>
      <c r="I239" s="234">
        <v>271.48333333333335</v>
      </c>
      <c r="J239" s="202">
        <f t="shared" si="16"/>
        <v>17592.12</v>
      </c>
      <c r="K239" s="222"/>
      <c r="L239" s="235"/>
    </row>
    <row r="240" spans="1:14" s="39" customFormat="1" ht="16.5" customHeight="1">
      <c r="A240" s="241" t="s">
        <v>2523</v>
      </c>
      <c r="B240" s="468" t="s">
        <v>2525</v>
      </c>
      <c r="C240" s="458"/>
      <c r="D240" s="458"/>
      <c r="E240" s="458"/>
      <c r="F240" s="458"/>
      <c r="G240" s="458"/>
      <c r="H240" s="459"/>
      <c r="I240" s="234">
        <v>379.73333333333335</v>
      </c>
      <c r="J240" s="202">
        <f t="shared" si="16"/>
        <v>24606.720000000005</v>
      </c>
      <c r="K240" s="222"/>
      <c r="L240" s="235"/>
    </row>
    <row r="241" spans="1:24" s="39" customFormat="1" ht="16.5" customHeight="1">
      <c r="A241" s="241" t="s">
        <v>2524</v>
      </c>
      <c r="B241" s="468" t="s">
        <v>2526</v>
      </c>
      <c r="C241" s="458"/>
      <c r="D241" s="458"/>
      <c r="E241" s="458"/>
      <c r="F241" s="458"/>
      <c r="G241" s="458"/>
      <c r="H241" s="459"/>
      <c r="I241" s="234">
        <v>748.80000000000007</v>
      </c>
      <c r="J241" s="202">
        <f t="shared" si="16"/>
        <v>48522.240000000005</v>
      </c>
      <c r="K241" s="222"/>
      <c r="L241" s="235"/>
    </row>
    <row r="242" spans="1:24" s="330" customFormat="1" ht="15">
      <c r="A242" s="76"/>
      <c r="B242" s="76"/>
      <c r="C242" s="76"/>
      <c r="D242" s="76"/>
      <c r="E242" s="76"/>
      <c r="F242" s="76"/>
      <c r="G242" s="76"/>
      <c r="H242" s="76"/>
      <c r="I242" s="77"/>
      <c r="J242" s="77"/>
      <c r="K242" s="78"/>
      <c r="L242" s="78"/>
      <c r="M242" s="39"/>
    </row>
    <row r="243" spans="1:24" s="330" customFormat="1" ht="15.75" customHeight="1">
      <c r="A243" s="57" t="s">
        <v>2545</v>
      </c>
      <c r="B243" s="163"/>
      <c r="C243" s="163"/>
      <c r="D243" s="163"/>
      <c r="E243" s="163"/>
      <c r="F243" s="163"/>
      <c r="G243" s="163"/>
      <c r="H243" s="163"/>
      <c r="I243" s="164"/>
      <c r="J243" s="165"/>
      <c r="K243" s="166"/>
      <c r="L243" s="167"/>
    </row>
    <row r="244" spans="1:24" s="330" customFormat="1" ht="15.75" customHeight="1">
      <c r="A244" s="204"/>
      <c r="B244" s="428" t="s">
        <v>2564</v>
      </c>
      <c r="C244" s="428"/>
      <c r="D244" s="428"/>
      <c r="E244" s="428"/>
      <c r="F244" s="428"/>
      <c r="G244" s="211"/>
      <c r="H244" s="224" t="s">
        <v>2565</v>
      </c>
      <c r="I244" s="212"/>
      <c r="J244" s="207"/>
      <c r="K244" s="208"/>
      <c r="L244" s="209"/>
      <c r="X244" s="39"/>
    </row>
    <row r="245" spans="1:24" s="330" customFormat="1" ht="15.75" customHeight="1">
      <c r="A245" s="210"/>
      <c r="B245" s="429"/>
      <c r="C245" s="429"/>
      <c r="D245" s="429"/>
      <c r="E245" s="429"/>
      <c r="F245" s="429"/>
      <c r="G245" s="211"/>
      <c r="H245" s="224" t="s">
        <v>2568</v>
      </c>
      <c r="I245" s="212"/>
      <c r="J245" s="213"/>
      <c r="K245" s="214"/>
      <c r="L245" s="215"/>
      <c r="P245"/>
    </row>
    <row r="246" spans="1:24" s="330" customFormat="1" ht="15.75" customHeight="1">
      <c r="A246" s="210"/>
      <c r="B246" s="429"/>
      <c r="C246" s="429"/>
      <c r="D246" s="429"/>
      <c r="E246" s="429"/>
      <c r="F246" s="429"/>
      <c r="G246" s="211"/>
      <c r="H246" s="224" t="s">
        <v>2566</v>
      </c>
      <c r="I246" s="212"/>
      <c r="J246" s="213"/>
      <c r="K246" s="214"/>
      <c r="L246" s="215"/>
    </row>
    <row r="247" spans="1:24" s="330" customFormat="1" ht="15.75" customHeight="1">
      <c r="A247" s="210"/>
      <c r="B247" s="429"/>
      <c r="C247" s="429"/>
      <c r="D247" s="429"/>
      <c r="E247" s="429"/>
      <c r="F247" s="429"/>
      <c r="G247" s="211"/>
      <c r="H247" s="224" t="s">
        <v>2541</v>
      </c>
      <c r="I247" s="212"/>
      <c r="J247" s="213"/>
      <c r="K247" s="214"/>
      <c r="L247" s="215"/>
    </row>
    <row r="248" spans="1:24" s="330" customFormat="1" ht="15.75" customHeight="1">
      <c r="A248" s="210"/>
      <c r="B248" s="429"/>
      <c r="C248" s="429"/>
      <c r="D248" s="429"/>
      <c r="E248" s="429"/>
      <c r="F248" s="429"/>
      <c r="G248" s="211"/>
      <c r="H248" s="224" t="s">
        <v>2567</v>
      </c>
      <c r="I248" s="212"/>
      <c r="J248" s="213"/>
      <c r="K248" s="214"/>
      <c r="L248" s="215"/>
    </row>
    <row r="249" spans="1:24" s="303" customFormat="1" ht="40.5" customHeight="1">
      <c r="A249" s="67" t="s">
        <v>77</v>
      </c>
      <c r="B249" s="483" t="s">
        <v>2527</v>
      </c>
      <c r="C249" s="484"/>
      <c r="D249" s="483" t="s">
        <v>2528</v>
      </c>
      <c r="E249" s="491"/>
      <c r="F249" s="346" t="s">
        <v>2529</v>
      </c>
      <c r="G249" s="483" t="s">
        <v>2536</v>
      </c>
      <c r="H249" s="484"/>
      <c r="I249" s="317" t="s">
        <v>893</v>
      </c>
      <c r="J249" s="317" t="s">
        <v>894</v>
      </c>
      <c r="K249" s="75"/>
      <c r="L249" s="75"/>
    </row>
    <row r="250" spans="1:24" s="39" customFormat="1" ht="16.5" customHeight="1">
      <c r="A250" s="241" t="s">
        <v>2422</v>
      </c>
      <c r="B250" s="468">
        <v>25</v>
      </c>
      <c r="C250" s="459"/>
      <c r="D250" s="468">
        <v>18</v>
      </c>
      <c r="E250" s="459"/>
      <c r="F250" s="345" t="s">
        <v>2555</v>
      </c>
      <c r="G250" s="611" t="s">
        <v>2553</v>
      </c>
      <c r="H250" s="612"/>
      <c r="I250" s="234">
        <v>248.93550000000002</v>
      </c>
      <c r="J250" s="202">
        <f t="shared" ref="J250:J270" si="17">I250*0.9*72</f>
        <v>16131.020400000001</v>
      </c>
      <c r="K250" s="222"/>
      <c r="L250" s="235"/>
    </row>
    <row r="251" spans="1:24" s="39" customFormat="1" ht="16.5" customHeight="1">
      <c r="A251" s="241" t="s">
        <v>2423</v>
      </c>
      <c r="B251" s="468">
        <v>32</v>
      </c>
      <c r="C251" s="459"/>
      <c r="D251" s="468">
        <v>28</v>
      </c>
      <c r="E251" s="459"/>
      <c r="F251" s="345" t="s">
        <v>2556</v>
      </c>
      <c r="G251" s="613"/>
      <c r="H251" s="614"/>
      <c r="I251" s="234">
        <v>303.41633333333334</v>
      </c>
      <c r="J251" s="202">
        <f t="shared" si="17"/>
        <v>19661.378400000001</v>
      </c>
      <c r="K251" s="222"/>
      <c r="L251" s="235"/>
    </row>
    <row r="252" spans="1:24" s="39" customFormat="1" ht="16.5" customHeight="1">
      <c r="A252" s="241" t="s">
        <v>2424</v>
      </c>
      <c r="B252" s="468">
        <v>40</v>
      </c>
      <c r="C252" s="459"/>
      <c r="D252" s="468">
        <v>44</v>
      </c>
      <c r="E252" s="459"/>
      <c r="F252" s="345" t="s">
        <v>2563</v>
      </c>
      <c r="G252" s="613"/>
      <c r="H252" s="614"/>
      <c r="I252" s="234">
        <v>318.50333333333333</v>
      </c>
      <c r="J252" s="202">
        <f t="shared" si="17"/>
        <v>20639.016000000003</v>
      </c>
      <c r="K252" s="222"/>
      <c r="L252" s="235"/>
    </row>
    <row r="253" spans="1:24" s="39" customFormat="1" ht="16.5" customHeight="1">
      <c r="A253" s="241" t="s">
        <v>2425</v>
      </c>
      <c r="B253" s="468">
        <v>50</v>
      </c>
      <c r="C253" s="459"/>
      <c r="D253" s="468">
        <v>60</v>
      </c>
      <c r="E253" s="459"/>
      <c r="F253" s="345" t="s">
        <v>2562</v>
      </c>
      <c r="G253" s="615"/>
      <c r="H253" s="616"/>
      <c r="I253" s="234">
        <v>404.83449999999999</v>
      </c>
      <c r="J253" s="202">
        <f t="shared" si="17"/>
        <v>26233.275600000001</v>
      </c>
      <c r="K253" s="222"/>
      <c r="L253" s="235"/>
    </row>
    <row r="254" spans="1:24" s="39" customFormat="1" ht="16.5" customHeight="1">
      <c r="A254" s="241" t="s">
        <v>2426</v>
      </c>
      <c r="B254" s="468">
        <v>65</v>
      </c>
      <c r="C254" s="459"/>
      <c r="D254" s="468">
        <v>90</v>
      </c>
      <c r="E254" s="459"/>
      <c r="F254" s="345" t="s">
        <v>2561</v>
      </c>
      <c r="G254" s="611" t="s">
        <v>2554</v>
      </c>
      <c r="H254" s="612"/>
      <c r="I254" s="234">
        <v>470.2115</v>
      </c>
      <c r="J254" s="202">
        <f t="shared" si="17"/>
        <v>30469.7052</v>
      </c>
      <c r="K254" s="222"/>
      <c r="L254" s="235"/>
    </row>
    <row r="255" spans="1:24" s="39" customFormat="1" ht="16.5" customHeight="1">
      <c r="A255" s="241" t="s">
        <v>2427</v>
      </c>
      <c r="B255" s="468">
        <v>80</v>
      </c>
      <c r="C255" s="459"/>
      <c r="D255" s="468">
        <v>150</v>
      </c>
      <c r="E255" s="459"/>
      <c r="F255" s="345" t="s">
        <v>2560</v>
      </c>
      <c r="G255" s="613"/>
      <c r="H255" s="614"/>
      <c r="I255" s="234">
        <v>659.63716666666676</v>
      </c>
      <c r="J255" s="202">
        <f t="shared" si="17"/>
        <v>42744.488400000009</v>
      </c>
      <c r="K255" s="222"/>
      <c r="L255" s="235"/>
    </row>
    <row r="256" spans="1:24" s="39" customFormat="1" ht="16.5" customHeight="1">
      <c r="A256" s="241" t="s">
        <v>2428</v>
      </c>
      <c r="B256" s="468">
        <v>100</v>
      </c>
      <c r="C256" s="459"/>
      <c r="D256" s="468">
        <v>225</v>
      </c>
      <c r="E256" s="459"/>
      <c r="F256" s="345" t="s">
        <v>2559</v>
      </c>
      <c r="G256" s="613"/>
      <c r="H256" s="614"/>
      <c r="I256" s="234">
        <v>827.27050000000008</v>
      </c>
      <c r="J256" s="202">
        <f t="shared" si="17"/>
        <v>53607.128400000009</v>
      </c>
      <c r="K256" s="222"/>
      <c r="L256" s="235"/>
    </row>
    <row r="257" spans="1:19" s="39" customFormat="1" ht="16.5" customHeight="1">
      <c r="A257" s="241" t="s">
        <v>2429</v>
      </c>
      <c r="B257" s="468">
        <v>125</v>
      </c>
      <c r="C257" s="459"/>
      <c r="D257" s="468">
        <v>280</v>
      </c>
      <c r="E257" s="459"/>
      <c r="F257" s="345" t="s">
        <v>2558</v>
      </c>
      <c r="G257" s="613"/>
      <c r="H257" s="614"/>
      <c r="I257" s="234">
        <v>1147.4501666666667</v>
      </c>
      <c r="J257" s="202">
        <f t="shared" si="17"/>
        <v>74354.770799999998</v>
      </c>
      <c r="K257" s="222"/>
      <c r="L257" s="235"/>
    </row>
    <row r="258" spans="1:19" s="39" customFormat="1" ht="16.5" customHeight="1">
      <c r="A258" s="241" t="s">
        <v>2430</v>
      </c>
      <c r="B258" s="468">
        <v>150</v>
      </c>
      <c r="C258" s="459"/>
      <c r="D258" s="468">
        <v>400</v>
      </c>
      <c r="E258" s="459"/>
      <c r="F258" s="345" t="s">
        <v>2557</v>
      </c>
      <c r="G258" s="615"/>
      <c r="H258" s="616"/>
      <c r="I258" s="234">
        <v>1550.6083333333333</v>
      </c>
      <c r="J258" s="202">
        <f t="shared" si="17"/>
        <v>100479.42000000001</v>
      </c>
      <c r="K258" s="222"/>
      <c r="L258" s="235"/>
    </row>
    <row r="259" spans="1:19" s="39" customFormat="1" ht="16.5" customHeight="1">
      <c r="A259" s="241" t="s">
        <v>2431</v>
      </c>
      <c r="B259" s="514">
        <v>15</v>
      </c>
      <c r="C259" s="516"/>
      <c r="D259" s="468">
        <v>0.63</v>
      </c>
      <c r="E259" s="459"/>
      <c r="F259" s="618" t="s">
        <v>2546</v>
      </c>
      <c r="G259" s="611" t="s">
        <v>2552</v>
      </c>
      <c r="H259" s="612"/>
      <c r="I259" s="234">
        <v>94.916666666666671</v>
      </c>
      <c r="J259" s="202">
        <f t="shared" si="17"/>
        <v>6150.6</v>
      </c>
      <c r="K259" s="222"/>
      <c r="L259" s="235"/>
    </row>
    <row r="260" spans="1:19" s="39" customFormat="1" ht="16.5" customHeight="1">
      <c r="A260" s="241" t="s">
        <v>2432</v>
      </c>
      <c r="B260" s="693"/>
      <c r="C260" s="694"/>
      <c r="D260" s="468">
        <v>1</v>
      </c>
      <c r="E260" s="459"/>
      <c r="F260" s="622"/>
      <c r="G260" s="613"/>
      <c r="H260" s="614"/>
      <c r="I260" s="234">
        <v>94.916666666666671</v>
      </c>
      <c r="J260" s="202">
        <f t="shared" si="17"/>
        <v>6150.6</v>
      </c>
      <c r="K260" s="222"/>
      <c r="L260" s="235"/>
    </row>
    <row r="261" spans="1:19" s="39" customFormat="1" ht="16.5" customHeight="1">
      <c r="A261" s="241" t="s">
        <v>2433</v>
      </c>
      <c r="B261" s="693"/>
      <c r="C261" s="694"/>
      <c r="D261" s="468">
        <v>1.6</v>
      </c>
      <c r="E261" s="459"/>
      <c r="F261" s="622"/>
      <c r="G261" s="613"/>
      <c r="H261" s="614"/>
      <c r="I261" s="234">
        <v>94.916666666666671</v>
      </c>
      <c r="J261" s="202">
        <f t="shared" si="17"/>
        <v>6150.6</v>
      </c>
      <c r="K261" s="222"/>
      <c r="L261" s="235"/>
    </row>
    <row r="262" spans="1:19" s="39" customFormat="1" ht="16.5" customHeight="1">
      <c r="A262" s="241" t="s">
        <v>2434</v>
      </c>
      <c r="B262" s="693"/>
      <c r="C262" s="694"/>
      <c r="D262" s="468">
        <v>2.5</v>
      </c>
      <c r="E262" s="459"/>
      <c r="F262" s="622"/>
      <c r="G262" s="613"/>
      <c r="H262" s="614"/>
      <c r="I262" s="234">
        <v>94.916666666666671</v>
      </c>
      <c r="J262" s="202">
        <f t="shared" si="17"/>
        <v>6150.6</v>
      </c>
      <c r="K262" s="222"/>
      <c r="L262" s="235"/>
    </row>
    <row r="263" spans="1:19" s="39" customFormat="1" ht="16.5" customHeight="1">
      <c r="A263" s="241" t="s">
        <v>2435</v>
      </c>
      <c r="B263" s="690"/>
      <c r="C263" s="691"/>
      <c r="D263" s="514">
        <v>4</v>
      </c>
      <c r="E263" s="516"/>
      <c r="F263" s="619"/>
      <c r="G263" s="613"/>
      <c r="H263" s="614"/>
      <c r="I263" s="234">
        <v>94.916666666666671</v>
      </c>
      <c r="J263" s="202">
        <f t="shared" si="17"/>
        <v>6150.6</v>
      </c>
      <c r="K263" s="222"/>
      <c r="L263" s="235"/>
    </row>
    <row r="264" spans="1:19" s="39" customFormat="1" ht="16.5" customHeight="1">
      <c r="A264" s="241" t="s">
        <v>2436</v>
      </c>
      <c r="B264" s="514">
        <v>20</v>
      </c>
      <c r="C264" s="516"/>
      <c r="D264" s="690"/>
      <c r="E264" s="691"/>
      <c r="F264" s="618" t="s">
        <v>2547</v>
      </c>
      <c r="G264" s="613"/>
      <c r="H264" s="614"/>
      <c r="I264" s="234">
        <v>94.916666666666671</v>
      </c>
      <c r="J264" s="202">
        <f t="shared" si="17"/>
        <v>6150.6</v>
      </c>
      <c r="K264" s="222"/>
      <c r="L264" s="235"/>
    </row>
    <row r="265" spans="1:19" s="39" customFormat="1" ht="16.5" customHeight="1">
      <c r="A265" s="241" t="s">
        <v>2437</v>
      </c>
      <c r="B265" s="690"/>
      <c r="C265" s="691"/>
      <c r="D265" s="468">
        <v>6.3</v>
      </c>
      <c r="E265" s="459"/>
      <c r="F265" s="619"/>
      <c r="G265" s="613"/>
      <c r="H265" s="614"/>
      <c r="I265" s="234">
        <v>94.916666666666671</v>
      </c>
      <c r="J265" s="202">
        <f t="shared" si="17"/>
        <v>6150.6</v>
      </c>
      <c r="K265" s="222"/>
      <c r="L265" s="235"/>
      <c r="S265"/>
    </row>
    <row r="266" spans="1:19" s="39" customFormat="1" ht="16.5" customHeight="1">
      <c r="A266" s="241" t="s">
        <v>2438</v>
      </c>
      <c r="B266" s="514">
        <v>25</v>
      </c>
      <c r="C266" s="516"/>
      <c r="D266" s="468">
        <v>10</v>
      </c>
      <c r="E266" s="459"/>
      <c r="F266" s="618" t="s">
        <v>2548</v>
      </c>
      <c r="G266" s="613"/>
      <c r="H266" s="614"/>
      <c r="I266" s="234">
        <v>100.50000000000001</v>
      </c>
      <c r="J266" s="202">
        <f t="shared" si="17"/>
        <v>6512.4000000000015</v>
      </c>
      <c r="K266" s="222"/>
      <c r="L266" s="235"/>
    </row>
    <row r="267" spans="1:19" s="39" customFormat="1" ht="16.5" customHeight="1">
      <c r="A267" s="241" t="s">
        <v>2439</v>
      </c>
      <c r="B267" s="690"/>
      <c r="C267" s="691"/>
      <c r="D267" s="468">
        <v>6.3</v>
      </c>
      <c r="E267" s="459"/>
      <c r="F267" s="619"/>
      <c r="G267" s="613"/>
      <c r="H267" s="614"/>
      <c r="I267" s="234">
        <v>100.50000000000001</v>
      </c>
      <c r="J267" s="202">
        <f t="shared" si="17"/>
        <v>6512.4000000000015</v>
      </c>
      <c r="K267" s="222"/>
      <c r="L267" s="235"/>
    </row>
    <row r="268" spans="1:19" s="330" customFormat="1" ht="15">
      <c r="A268" s="241" t="s">
        <v>2440</v>
      </c>
      <c r="B268" s="468">
        <v>32</v>
      </c>
      <c r="C268" s="459"/>
      <c r="D268" s="468">
        <v>16</v>
      </c>
      <c r="E268" s="459"/>
      <c r="F268" s="345" t="s">
        <v>2549</v>
      </c>
      <c r="G268" s="613"/>
      <c r="H268" s="614"/>
      <c r="I268" s="234">
        <v>109.43333333333335</v>
      </c>
      <c r="J268" s="202">
        <f t="shared" si="17"/>
        <v>7091.2800000000016</v>
      </c>
      <c r="K268" s="222"/>
      <c r="L268" s="235"/>
      <c r="M268" s="39"/>
    </row>
    <row r="269" spans="1:19" s="330" customFormat="1" ht="15">
      <c r="A269" s="241" t="s">
        <v>2441</v>
      </c>
      <c r="B269" s="468">
        <v>40</v>
      </c>
      <c r="C269" s="459"/>
      <c r="D269" s="468">
        <v>25</v>
      </c>
      <c r="E269" s="459"/>
      <c r="F269" s="345" t="s">
        <v>2550</v>
      </c>
      <c r="G269" s="613"/>
      <c r="H269" s="614"/>
      <c r="I269" s="234">
        <v>157.45000000000002</v>
      </c>
      <c r="J269" s="202">
        <f t="shared" si="17"/>
        <v>10202.76</v>
      </c>
      <c r="K269" s="222"/>
      <c r="L269" s="235"/>
      <c r="M269" s="39"/>
    </row>
    <row r="270" spans="1:19" s="330" customFormat="1" ht="15">
      <c r="A270" s="241" t="s">
        <v>2442</v>
      </c>
      <c r="B270" s="468">
        <v>50</v>
      </c>
      <c r="C270" s="459"/>
      <c r="D270" s="468">
        <v>40</v>
      </c>
      <c r="E270" s="459"/>
      <c r="F270" s="345" t="s">
        <v>2551</v>
      </c>
      <c r="G270" s="615"/>
      <c r="H270" s="616"/>
      <c r="I270" s="234">
        <v>233.38333333333335</v>
      </c>
      <c r="J270" s="202">
        <f t="shared" si="17"/>
        <v>15123.240000000002</v>
      </c>
      <c r="K270" s="222"/>
      <c r="L270" s="235"/>
      <c r="M270" s="39"/>
    </row>
    <row r="271" spans="1:19" s="330" customFormat="1" ht="15">
      <c r="A271" s="76"/>
      <c r="B271" s="76"/>
      <c r="C271" s="76"/>
      <c r="D271" s="76"/>
      <c r="E271" s="76"/>
      <c r="F271" s="76"/>
      <c r="G271" s="76"/>
      <c r="H271" s="76"/>
      <c r="I271" s="77"/>
      <c r="J271" s="77"/>
      <c r="K271" s="78"/>
      <c r="L271" s="78"/>
      <c r="M271" s="39"/>
    </row>
    <row r="272" spans="1:19" s="330" customFormat="1" ht="15.75" customHeight="1">
      <c r="A272" s="57" t="s">
        <v>304</v>
      </c>
      <c r="B272" s="163"/>
      <c r="C272" s="163"/>
      <c r="D272" s="163"/>
      <c r="E272" s="163"/>
      <c r="F272" s="163"/>
      <c r="G272" s="163"/>
      <c r="H272" s="163"/>
      <c r="I272" s="164"/>
      <c r="J272" s="165"/>
      <c r="K272" s="166"/>
      <c r="L272" s="167"/>
    </row>
    <row r="273" spans="1:24" s="330" customFormat="1" ht="15.75" customHeight="1">
      <c r="A273" s="204"/>
      <c r="B273" s="428" t="s">
        <v>2619</v>
      </c>
      <c r="C273" s="428"/>
      <c r="D273" s="428"/>
      <c r="E273" s="428"/>
      <c r="F273" s="428"/>
      <c r="G273" s="211"/>
      <c r="H273" s="224" t="s">
        <v>2617</v>
      </c>
      <c r="I273" s="212"/>
      <c r="J273" s="207"/>
      <c r="K273" s="208"/>
      <c r="L273" s="209"/>
      <c r="X273" s="39"/>
    </row>
    <row r="274" spans="1:24" s="330" customFormat="1" ht="15.75" customHeight="1">
      <c r="A274" s="210"/>
      <c r="B274" s="429"/>
      <c r="C274" s="429"/>
      <c r="D274" s="429"/>
      <c r="E274" s="429"/>
      <c r="F274" s="429"/>
      <c r="G274" s="211"/>
      <c r="H274" s="224" t="s">
        <v>2618</v>
      </c>
      <c r="I274" s="212"/>
      <c r="J274" s="213"/>
      <c r="K274" s="214"/>
      <c r="L274" s="215"/>
    </row>
    <row r="275" spans="1:24" s="330" customFormat="1" ht="15.75" customHeight="1">
      <c r="A275" s="210"/>
      <c r="B275" s="429"/>
      <c r="C275" s="429"/>
      <c r="D275" s="429"/>
      <c r="E275" s="429"/>
      <c r="F275" s="429"/>
      <c r="G275" s="211"/>
      <c r="H275" s="224" t="s">
        <v>2620</v>
      </c>
      <c r="I275" s="212"/>
      <c r="J275" s="213"/>
      <c r="K275" s="214"/>
      <c r="L275" s="215"/>
    </row>
    <row r="276" spans="1:24" s="330" customFormat="1" ht="15.75" customHeight="1">
      <c r="A276" s="210"/>
      <c r="B276" s="429"/>
      <c r="C276" s="429"/>
      <c r="D276" s="429"/>
      <c r="E276" s="429"/>
      <c r="F276" s="429"/>
      <c r="G276" s="211"/>
      <c r="H276" s="224" t="s">
        <v>2621</v>
      </c>
      <c r="I276" s="212"/>
      <c r="J276" s="213"/>
      <c r="K276" s="214"/>
      <c r="L276" s="215"/>
    </row>
    <row r="277" spans="1:24" s="330" customFormat="1" ht="15.75" customHeight="1">
      <c r="A277" s="210"/>
      <c r="B277" s="429"/>
      <c r="C277" s="429"/>
      <c r="D277" s="429"/>
      <c r="E277" s="429"/>
      <c r="F277" s="429"/>
      <c r="G277" s="211"/>
      <c r="H277" s="224" t="s">
        <v>2616</v>
      </c>
      <c r="I277" s="212"/>
      <c r="J277" s="213"/>
      <c r="K277" s="214"/>
      <c r="L277" s="215"/>
      <c r="P277"/>
    </row>
    <row r="278" spans="1:24" s="303" customFormat="1" ht="40.5" customHeight="1">
      <c r="A278" s="67" t="s">
        <v>77</v>
      </c>
      <c r="B278" s="483" t="s">
        <v>2443</v>
      </c>
      <c r="C278" s="484"/>
      <c r="D278" s="483" t="s">
        <v>2605</v>
      </c>
      <c r="E278" s="491"/>
      <c r="F278" s="610" t="s">
        <v>2609</v>
      </c>
      <c r="G278" s="610"/>
      <c r="H278" s="610"/>
      <c r="I278" s="317" t="s">
        <v>893</v>
      </c>
      <c r="J278" s="317" t="s">
        <v>894</v>
      </c>
      <c r="K278" s="75"/>
      <c r="L278" s="75"/>
    </row>
    <row r="279" spans="1:24" s="39" customFormat="1" ht="16.5" customHeight="1">
      <c r="A279" s="241" t="s">
        <v>2457</v>
      </c>
      <c r="B279" s="468" t="s">
        <v>2444</v>
      </c>
      <c r="C279" s="459"/>
      <c r="D279" s="514" t="s">
        <v>2607</v>
      </c>
      <c r="E279" s="516"/>
      <c r="F279" s="692" t="s">
        <v>2612</v>
      </c>
      <c r="G279" s="714"/>
      <c r="H279" s="715"/>
      <c r="I279" s="234">
        <v>20.954166666666669</v>
      </c>
      <c r="J279" s="202">
        <f t="shared" ref="J279:J288" si="18">I279*0.9*72</f>
        <v>1357.8300000000004</v>
      </c>
      <c r="K279" s="222"/>
      <c r="L279" s="235"/>
    </row>
    <row r="280" spans="1:24" s="39" customFormat="1" ht="16.5" customHeight="1">
      <c r="A280" s="241" t="s">
        <v>2458</v>
      </c>
      <c r="B280" s="514" t="s">
        <v>2445</v>
      </c>
      <c r="C280" s="516"/>
      <c r="D280" s="693"/>
      <c r="E280" s="694"/>
      <c r="F280" s="716" t="s">
        <v>2613</v>
      </c>
      <c r="G280" s="717"/>
      <c r="H280" s="718"/>
      <c r="I280" s="234">
        <v>24.306833333333334</v>
      </c>
      <c r="J280" s="202">
        <f t="shared" si="18"/>
        <v>1575.0827999999999</v>
      </c>
      <c r="K280" s="222"/>
      <c r="L280" s="235"/>
    </row>
    <row r="281" spans="1:24" s="39" customFormat="1" ht="16.5" customHeight="1">
      <c r="A281" s="241" t="s">
        <v>2456</v>
      </c>
      <c r="B281" s="690"/>
      <c r="C281" s="691"/>
      <c r="D281" s="693"/>
      <c r="E281" s="694"/>
      <c r="F281" s="719"/>
      <c r="G281" s="720"/>
      <c r="H281" s="721"/>
      <c r="I281" s="234">
        <v>34.153333333333329</v>
      </c>
      <c r="J281" s="202">
        <f t="shared" si="18"/>
        <v>2213.1359999999995</v>
      </c>
      <c r="K281" s="222"/>
      <c r="L281" s="235"/>
    </row>
    <row r="282" spans="1:24" s="39" customFormat="1" ht="16.5" customHeight="1">
      <c r="A282" s="241" t="s">
        <v>2455</v>
      </c>
      <c r="B282" s="468" t="s">
        <v>2446</v>
      </c>
      <c r="C282" s="459"/>
      <c r="D282" s="690"/>
      <c r="E282" s="691"/>
      <c r="F282" s="692" t="s">
        <v>2615</v>
      </c>
      <c r="G282" s="688"/>
      <c r="H282" s="609"/>
      <c r="I282" s="234">
        <v>42.746500000000005</v>
      </c>
      <c r="J282" s="202">
        <f t="shared" si="18"/>
        <v>2769.9732000000004</v>
      </c>
      <c r="K282" s="222"/>
      <c r="L282" s="235"/>
    </row>
    <row r="283" spans="1:24" s="39" customFormat="1" ht="16.5" customHeight="1">
      <c r="A283" s="241" t="s">
        <v>2454</v>
      </c>
      <c r="B283" s="468" t="s">
        <v>2447</v>
      </c>
      <c r="C283" s="459"/>
      <c r="D283" s="514" t="s">
        <v>2606</v>
      </c>
      <c r="E283" s="516"/>
      <c r="F283" s="716" t="s">
        <v>2611</v>
      </c>
      <c r="G283" s="717"/>
      <c r="H283" s="718"/>
      <c r="I283" s="234">
        <v>25.145</v>
      </c>
      <c r="J283" s="202">
        <f t="shared" si="18"/>
        <v>1629.3960000000002</v>
      </c>
      <c r="K283" s="222"/>
      <c r="L283" s="235"/>
    </row>
    <row r="284" spans="1:24" s="39" customFormat="1" ht="16.5" customHeight="1">
      <c r="A284" s="241" t="s">
        <v>2453</v>
      </c>
      <c r="B284" s="468" t="s">
        <v>2448</v>
      </c>
      <c r="C284" s="459"/>
      <c r="D284" s="690"/>
      <c r="E284" s="691"/>
      <c r="F284" s="719"/>
      <c r="G284" s="720"/>
      <c r="H284" s="721"/>
      <c r="I284" s="234">
        <v>24.306833333333334</v>
      </c>
      <c r="J284" s="202">
        <f t="shared" si="18"/>
        <v>1575.0827999999999</v>
      </c>
      <c r="K284" s="222"/>
      <c r="L284" s="235"/>
      <c r="Q284"/>
    </row>
    <row r="285" spans="1:24" s="39" customFormat="1" ht="16.5" customHeight="1">
      <c r="A285" s="241" t="s">
        <v>2452</v>
      </c>
      <c r="B285" s="468" t="s">
        <v>2447</v>
      </c>
      <c r="C285" s="459"/>
      <c r="D285" s="514" t="s">
        <v>2607</v>
      </c>
      <c r="E285" s="516"/>
      <c r="F285" s="692" t="s">
        <v>2612</v>
      </c>
      <c r="G285" s="714"/>
      <c r="H285" s="715"/>
      <c r="I285" s="234">
        <v>27.659500000000001</v>
      </c>
      <c r="J285" s="202">
        <f t="shared" si="18"/>
        <v>1792.3356000000001</v>
      </c>
      <c r="K285" s="222"/>
      <c r="L285" s="235"/>
    </row>
    <row r="286" spans="1:24" s="39" customFormat="1" ht="16.5" customHeight="1">
      <c r="A286" s="241" t="s">
        <v>2451</v>
      </c>
      <c r="B286" s="468" t="s">
        <v>2448</v>
      </c>
      <c r="C286" s="459"/>
      <c r="D286" s="690"/>
      <c r="E286" s="691"/>
      <c r="F286" s="692" t="s">
        <v>2614</v>
      </c>
      <c r="G286" s="714"/>
      <c r="H286" s="715"/>
      <c r="I286" s="234">
        <v>29.335833333333337</v>
      </c>
      <c r="J286" s="202">
        <f t="shared" si="18"/>
        <v>1900.9620000000002</v>
      </c>
      <c r="K286" s="222"/>
      <c r="L286" s="235"/>
    </row>
    <row r="287" spans="1:24" s="39" customFormat="1" ht="16.5" customHeight="1">
      <c r="A287" s="241" t="s">
        <v>2450</v>
      </c>
      <c r="B287" s="468" t="s">
        <v>2447</v>
      </c>
      <c r="C287" s="459"/>
      <c r="D287" s="514" t="s">
        <v>2608</v>
      </c>
      <c r="E287" s="516"/>
      <c r="F287" s="716" t="s">
        <v>2610</v>
      </c>
      <c r="G287" s="717"/>
      <c r="H287" s="718"/>
      <c r="I287" s="234">
        <v>29</v>
      </c>
      <c r="J287" s="202">
        <f t="shared" si="18"/>
        <v>1879.2</v>
      </c>
      <c r="K287" s="222"/>
      <c r="L287" s="235"/>
    </row>
    <row r="288" spans="1:24" s="330" customFormat="1" ht="15">
      <c r="A288" s="241" t="s">
        <v>2449</v>
      </c>
      <c r="B288" s="514" t="s">
        <v>2444</v>
      </c>
      <c r="C288" s="516"/>
      <c r="D288" s="693"/>
      <c r="E288" s="694"/>
      <c r="F288" s="719"/>
      <c r="G288" s="720"/>
      <c r="H288" s="721"/>
      <c r="I288" s="234">
        <v>59</v>
      </c>
      <c r="J288" s="202">
        <f t="shared" si="18"/>
        <v>3823.2000000000003</v>
      </c>
      <c r="K288" s="222"/>
      <c r="L288" s="235"/>
      <c r="M288" s="39"/>
    </row>
    <row r="289" spans="1:24" s="330" customFormat="1" ht="15">
      <c r="A289" s="354" t="s">
        <v>2733</v>
      </c>
      <c r="B289" s="507" t="s">
        <v>2445</v>
      </c>
      <c r="C289" s="507"/>
      <c r="D289" s="693"/>
      <c r="E289" s="694"/>
      <c r="F289" s="722" t="s">
        <v>2613</v>
      </c>
      <c r="G289" s="722"/>
      <c r="H289" s="722"/>
      <c r="I289" s="234">
        <v>41.908333333333339</v>
      </c>
      <c r="J289" s="202">
        <f t="shared" ref="J289:J293" si="19">I289*0.9*72</f>
        <v>2715.6600000000008</v>
      </c>
      <c r="K289" s="222"/>
      <c r="L289" s="235"/>
      <c r="M289" s="39"/>
    </row>
    <row r="290" spans="1:24" s="330" customFormat="1" ht="15">
      <c r="A290" s="354" t="s">
        <v>2730</v>
      </c>
      <c r="B290" s="468" t="s">
        <v>2447</v>
      </c>
      <c r="C290" s="459"/>
      <c r="D290" s="693"/>
      <c r="E290" s="694"/>
      <c r="F290" s="722" t="s">
        <v>2612</v>
      </c>
      <c r="G290" s="722"/>
      <c r="H290" s="722"/>
      <c r="I290" s="234">
        <v>27.659500000000001</v>
      </c>
      <c r="J290" s="202">
        <f t="shared" si="19"/>
        <v>1792.3356000000001</v>
      </c>
      <c r="K290" s="222"/>
      <c r="L290" s="235"/>
      <c r="M290" s="39"/>
    </row>
    <row r="291" spans="1:24" s="330" customFormat="1" ht="15">
      <c r="A291" s="354" t="s">
        <v>2731</v>
      </c>
      <c r="B291" s="468" t="s">
        <v>2448</v>
      </c>
      <c r="C291" s="459"/>
      <c r="D291" s="693"/>
      <c r="E291" s="694"/>
      <c r="F291" s="722" t="s">
        <v>2734</v>
      </c>
      <c r="G291" s="722"/>
      <c r="H291" s="722"/>
      <c r="I291" s="234">
        <v>29.335833333333337</v>
      </c>
      <c r="J291" s="202">
        <f t="shared" si="19"/>
        <v>1900.9620000000002</v>
      </c>
      <c r="K291" s="222"/>
      <c r="L291" s="235"/>
      <c r="M291" s="39"/>
    </row>
    <row r="292" spans="1:24" s="330" customFormat="1" ht="15">
      <c r="A292" s="354" t="s">
        <v>2732</v>
      </c>
      <c r="B292" s="468" t="s">
        <v>2446</v>
      </c>
      <c r="C292" s="459"/>
      <c r="D292" s="693"/>
      <c r="E292" s="694"/>
      <c r="F292" s="692" t="s">
        <v>2615</v>
      </c>
      <c r="G292" s="688"/>
      <c r="H292" s="609"/>
      <c r="I292" s="234">
        <v>37.717500000000001</v>
      </c>
      <c r="J292" s="202">
        <f t="shared" si="19"/>
        <v>2444.0940000000001</v>
      </c>
      <c r="K292" s="222"/>
      <c r="L292" s="235"/>
      <c r="M292" s="39"/>
    </row>
    <row r="293" spans="1:24" s="330" customFormat="1" ht="15">
      <c r="A293" s="354" t="s">
        <v>2729</v>
      </c>
      <c r="B293" s="507" t="s">
        <v>2444</v>
      </c>
      <c r="C293" s="507"/>
      <c r="D293" s="690"/>
      <c r="E293" s="691"/>
      <c r="F293" s="692" t="s">
        <v>2735</v>
      </c>
      <c r="G293" s="688"/>
      <c r="H293" s="609"/>
      <c r="I293" s="234">
        <v>20.954166666666669</v>
      </c>
      <c r="J293" s="202">
        <f t="shared" si="19"/>
        <v>1357.8300000000004</v>
      </c>
      <c r="K293" s="222"/>
      <c r="L293" s="235"/>
      <c r="M293" s="39"/>
    </row>
    <row r="294" spans="1:24" s="330" customFormat="1" ht="15">
      <c r="A294" s="76"/>
      <c r="B294" s="76"/>
      <c r="C294" s="76"/>
      <c r="D294" s="76"/>
      <c r="E294" s="76"/>
      <c r="F294" s="76"/>
      <c r="G294" s="76"/>
      <c r="H294" s="76"/>
      <c r="I294" s="77"/>
      <c r="J294" s="77"/>
      <c r="K294" s="78"/>
      <c r="L294" s="78"/>
      <c r="M294" s="39"/>
    </row>
    <row r="295" spans="1:24" s="330" customFormat="1" ht="15.75" customHeight="1">
      <c r="A295" s="57" t="s">
        <v>2522</v>
      </c>
      <c r="B295" s="163"/>
      <c r="C295" s="163"/>
      <c r="D295" s="163"/>
      <c r="E295" s="163"/>
      <c r="F295" s="163"/>
      <c r="G295" s="163"/>
      <c r="H295" s="163"/>
      <c r="I295" s="164"/>
      <c r="J295" s="165"/>
      <c r="K295" s="166"/>
      <c r="L295" s="167"/>
    </row>
    <row r="296" spans="1:24" s="330" customFormat="1" ht="15.75" customHeight="1">
      <c r="A296" s="204"/>
      <c r="B296" s="428" t="s">
        <v>2678</v>
      </c>
      <c r="C296" s="428"/>
      <c r="D296" s="428"/>
      <c r="E296" s="428"/>
      <c r="F296" s="428"/>
      <c r="G296" s="211"/>
      <c r="H296" s="224" t="s">
        <v>2616</v>
      </c>
      <c r="I296" s="212"/>
      <c r="J296" s="207"/>
      <c r="K296" s="208"/>
      <c r="L296" s="209"/>
      <c r="X296" s="39"/>
    </row>
    <row r="297" spans="1:24" s="330" customFormat="1" ht="15.75" customHeight="1">
      <c r="A297" s="210"/>
      <c r="B297" s="429"/>
      <c r="C297" s="429"/>
      <c r="D297" s="429"/>
      <c r="E297" s="429"/>
      <c r="F297" s="429"/>
      <c r="G297" s="211"/>
      <c r="H297" s="224" t="s">
        <v>2677</v>
      </c>
      <c r="I297" s="212"/>
      <c r="J297" s="213"/>
      <c r="K297" s="214"/>
      <c r="L297" s="215"/>
    </row>
    <row r="298" spans="1:24" s="330" customFormat="1" ht="15.75" customHeight="1">
      <c r="A298"/>
      <c r="B298" s="429"/>
      <c r="C298" s="429"/>
      <c r="D298" s="429"/>
      <c r="E298" s="429"/>
      <c r="F298" s="429"/>
      <c r="G298" s="211"/>
      <c r="H298" s="224" t="s">
        <v>2676</v>
      </c>
      <c r="I298" s="212"/>
      <c r="J298" s="213"/>
      <c r="K298" s="214"/>
      <c r="L298" s="215"/>
    </row>
    <row r="299" spans="1:24" s="330" customFormat="1" ht="15.75" customHeight="1">
      <c r="A299" s="210"/>
      <c r="B299" s="429"/>
      <c r="C299" s="429"/>
      <c r="D299" s="429"/>
      <c r="E299" s="429"/>
      <c r="F299" s="429"/>
      <c r="G299" s="211"/>
      <c r="H299" s="224" t="s">
        <v>2511</v>
      </c>
      <c r="I299" s="212"/>
      <c r="J299" s="213"/>
      <c r="K299" s="214"/>
      <c r="L299" s="215"/>
    </row>
    <row r="300" spans="1:24" s="330" customFormat="1" ht="15.75" customHeight="1">
      <c r="A300" s="210"/>
      <c r="B300" s="429"/>
      <c r="C300" s="429"/>
      <c r="D300" s="429"/>
      <c r="E300" s="429"/>
      <c r="F300" s="429"/>
      <c r="G300" s="211"/>
      <c r="H300" s="224" t="s">
        <v>2512</v>
      </c>
      <c r="I300" s="212"/>
      <c r="J300" s="213"/>
      <c r="K300" s="214"/>
      <c r="L300" s="215"/>
    </row>
    <row r="301" spans="1:24" s="303" customFormat="1" ht="40.5" customHeight="1">
      <c r="A301" s="67" t="s">
        <v>77</v>
      </c>
      <c r="B301" s="483" t="s">
        <v>2508</v>
      </c>
      <c r="C301" s="484"/>
      <c r="D301" s="483" t="s">
        <v>2513</v>
      </c>
      <c r="E301" s="484"/>
      <c r="F301" s="483" t="s">
        <v>2514</v>
      </c>
      <c r="G301" s="484"/>
      <c r="H301" s="331" t="s">
        <v>2519</v>
      </c>
      <c r="I301" s="317" t="s">
        <v>893</v>
      </c>
      <c r="J301" s="317" t="s">
        <v>894</v>
      </c>
      <c r="K301" s="75"/>
      <c r="L301" s="75"/>
    </row>
    <row r="302" spans="1:24" s="39" customFormat="1" ht="16.5" customHeight="1">
      <c r="A302" s="241" t="s">
        <v>2459</v>
      </c>
      <c r="B302" s="468" t="s">
        <v>2509</v>
      </c>
      <c r="C302" s="459"/>
      <c r="D302" s="468" t="s">
        <v>2515</v>
      </c>
      <c r="E302" s="459"/>
      <c r="F302" s="468" t="s">
        <v>2516</v>
      </c>
      <c r="G302" s="459"/>
      <c r="H302" s="332" t="s">
        <v>2520</v>
      </c>
      <c r="I302" s="234">
        <v>31.850333333333332</v>
      </c>
      <c r="J302" s="202">
        <f t="shared" ref="J302:J303" si="20">I302*0.9*72</f>
        <v>2063.9015999999997</v>
      </c>
      <c r="K302" s="222"/>
      <c r="L302" s="235"/>
    </row>
    <row r="303" spans="1:24" s="39" customFormat="1" ht="16.5" customHeight="1">
      <c r="A303" s="241" t="s">
        <v>2460</v>
      </c>
      <c r="B303" s="468" t="s">
        <v>2510</v>
      </c>
      <c r="C303" s="459"/>
      <c r="D303" s="468" t="s">
        <v>2517</v>
      </c>
      <c r="E303" s="459"/>
      <c r="F303" s="468" t="s">
        <v>2518</v>
      </c>
      <c r="G303" s="459"/>
      <c r="H303" s="332" t="s">
        <v>2521</v>
      </c>
      <c r="I303" s="234">
        <v>33.526666666666671</v>
      </c>
      <c r="J303" s="202">
        <f t="shared" si="20"/>
        <v>2172.5280000000002</v>
      </c>
      <c r="K303" s="222"/>
      <c r="L303" s="235"/>
    </row>
    <row r="304" spans="1:24" s="330" customFormat="1" ht="15">
      <c r="A304" s="76"/>
      <c r="B304" s="76"/>
      <c r="C304" s="76"/>
      <c r="D304" s="76"/>
      <c r="E304" s="76"/>
      <c r="F304" s="76"/>
      <c r="G304" s="76"/>
      <c r="H304" s="76"/>
      <c r="I304" s="77"/>
      <c r="J304" s="77"/>
      <c r="K304" s="78"/>
      <c r="L304" s="78"/>
      <c r="M304" s="39"/>
    </row>
    <row r="305" spans="1:24" s="330" customFormat="1" ht="15.75" customHeight="1">
      <c r="A305" s="57" t="s">
        <v>306</v>
      </c>
      <c r="B305" s="163"/>
      <c r="C305" s="163"/>
      <c r="D305" s="163"/>
      <c r="E305" s="163"/>
      <c r="F305" s="163"/>
      <c r="G305" s="163"/>
      <c r="H305" s="163"/>
      <c r="I305" s="164"/>
      <c r="J305" s="165"/>
      <c r="K305" s="166"/>
      <c r="L305" s="167"/>
    </row>
    <row r="306" spans="1:24" s="330" customFormat="1" ht="15.75" customHeight="1">
      <c r="A306" s="204"/>
      <c r="B306" s="428" t="s">
        <v>2638</v>
      </c>
      <c r="C306" s="428"/>
      <c r="D306" s="428"/>
      <c r="E306" s="428"/>
      <c r="F306" s="428"/>
      <c r="G306" s="211"/>
      <c r="H306" s="224" t="s">
        <v>2617</v>
      </c>
      <c r="I306" s="212"/>
      <c r="J306" s="207"/>
      <c r="K306" s="208"/>
      <c r="L306" s="209"/>
      <c r="X306" s="39"/>
    </row>
    <row r="307" spans="1:24" s="330" customFormat="1" ht="15.75" customHeight="1">
      <c r="A307"/>
      <c r="B307" s="429"/>
      <c r="C307" s="429"/>
      <c r="D307" s="429"/>
      <c r="E307" s="429"/>
      <c r="F307" s="429"/>
      <c r="G307" s="211"/>
      <c r="H307" s="224" t="s">
        <v>2618</v>
      </c>
      <c r="I307" s="212"/>
      <c r="J307" s="213"/>
      <c r="K307" s="214"/>
      <c r="L307" s="215"/>
    </row>
    <row r="308" spans="1:24" s="330" customFormat="1" ht="15.75" customHeight="1">
      <c r="A308" s="210"/>
      <c r="B308" s="429"/>
      <c r="C308" s="429"/>
      <c r="D308" s="429"/>
      <c r="E308" s="429"/>
      <c r="F308" s="429"/>
      <c r="G308" s="211"/>
      <c r="H308" s="224" t="s">
        <v>2620</v>
      </c>
      <c r="I308" s="212"/>
      <c r="J308" s="213"/>
      <c r="K308" s="214"/>
      <c r="L308" s="215"/>
    </row>
    <row r="309" spans="1:24" s="330" customFormat="1" ht="15.75" customHeight="1">
      <c r="A309" s="210"/>
      <c r="B309" s="429"/>
      <c r="C309" s="429"/>
      <c r="D309" s="429"/>
      <c r="E309" s="429"/>
      <c r="F309" s="429"/>
      <c r="G309" s="211"/>
      <c r="H309" s="224" t="s">
        <v>2679</v>
      </c>
      <c r="I309" s="212"/>
      <c r="J309" s="213"/>
      <c r="K309" s="214"/>
      <c r="L309" s="215"/>
    </row>
    <row r="310" spans="1:24" s="330" customFormat="1" ht="15.75" customHeight="1">
      <c r="A310" s="210"/>
      <c r="B310" s="429"/>
      <c r="C310" s="429"/>
      <c r="D310" s="429"/>
      <c r="E310" s="429"/>
      <c r="F310" s="429"/>
      <c r="G310" s="211"/>
      <c r="H310" s="224" t="s">
        <v>2616</v>
      </c>
      <c r="I310" s="212"/>
      <c r="J310" s="213"/>
      <c r="K310" s="214"/>
      <c r="L310" s="215"/>
    </row>
    <row r="311" spans="1:24" s="303" customFormat="1" ht="40.5" customHeight="1">
      <c r="A311" s="67" t="s">
        <v>77</v>
      </c>
      <c r="B311" s="483" t="s">
        <v>2462</v>
      </c>
      <c r="C311" s="484"/>
      <c r="D311" s="483" t="s">
        <v>2461</v>
      </c>
      <c r="E311" s="491"/>
      <c r="F311" s="610" t="s">
        <v>1704</v>
      </c>
      <c r="G311" s="610"/>
      <c r="H311" s="610"/>
      <c r="I311" s="317" t="s">
        <v>893</v>
      </c>
      <c r="J311" s="317" t="s">
        <v>894</v>
      </c>
      <c r="K311" s="75"/>
      <c r="L311" s="75"/>
    </row>
    <row r="312" spans="1:24" s="39" customFormat="1" ht="16.5" customHeight="1">
      <c r="A312" s="241" t="s">
        <v>2630</v>
      </c>
      <c r="B312" s="514" t="s">
        <v>2463</v>
      </c>
      <c r="C312" s="516"/>
      <c r="D312" s="514" t="s">
        <v>2447</v>
      </c>
      <c r="E312" s="516"/>
      <c r="F312" s="611" t="s">
        <v>2632</v>
      </c>
      <c r="G312" s="638"/>
      <c r="H312" s="612"/>
      <c r="I312" s="234">
        <v>190.26383333333337</v>
      </c>
      <c r="J312" s="202">
        <f t="shared" ref="J312:J323" si="21">I312*0.9*72</f>
        <v>12329.096400000002</v>
      </c>
      <c r="K312" s="222"/>
      <c r="L312" s="235"/>
    </row>
    <row r="313" spans="1:24" s="39" customFormat="1" ht="16.5" customHeight="1">
      <c r="A313" s="241" t="s">
        <v>2629</v>
      </c>
      <c r="B313" s="690"/>
      <c r="C313" s="691"/>
      <c r="D313" s="693"/>
      <c r="E313" s="694"/>
      <c r="F313" s="615"/>
      <c r="G313" s="640"/>
      <c r="H313" s="616"/>
      <c r="I313" s="234">
        <v>163.4425</v>
      </c>
      <c r="J313" s="202">
        <f t="shared" si="21"/>
        <v>10591.074000000001</v>
      </c>
      <c r="K313" s="222"/>
      <c r="L313" s="235"/>
    </row>
    <row r="314" spans="1:24" s="39" customFormat="1" ht="16.5" customHeight="1">
      <c r="A314" s="241" t="s">
        <v>2631</v>
      </c>
      <c r="B314" s="468" t="s">
        <v>2465</v>
      </c>
      <c r="C314" s="459"/>
      <c r="D314" s="693"/>
      <c r="E314" s="694"/>
      <c r="F314" s="608" t="s">
        <v>2633</v>
      </c>
      <c r="G314" s="688"/>
      <c r="H314" s="609"/>
      <c r="I314" s="234">
        <v>210</v>
      </c>
      <c r="J314" s="202">
        <f t="shared" si="21"/>
        <v>13608</v>
      </c>
      <c r="K314" s="222"/>
      <c r="L314" s="235"/>
    </row>
    <row r="315" spans="1:24" s="39" customFormat="1" ht="16.5" customHeight="1">
      <c r="A315" s="241" t="s">
        <v>2635</v>
      </c>
      <c r="B315" s="468" t="s">
        <v>2464</v>
      </c>
      <c r="C315" s="459"/>
      <c r="D315" s="690"/>
      <c r="E315" s="691"/>
      <c r="F315" s="608" t="s">
        <v>2634</v>
      </c>
      <c r="G315" s="688"/>
      <c r="H315" s="609"/>
      <c r="I315" s="234">
        <v>142.30769230769232</v>
      </c>
      <c r="J315" s="202">
        <f t="shared" si="21"/>
        <v>9221.5384615384628</v>
      </c>
      <c r="K315" s="222"/>
      <c r="L315" s="235"/>
    </row>
    <row r="316" spans="1:24" s="39" customFormat="1" ht="16.5" customHeight="1">
      <c r="A316" s="241" t="s">
        <v>2628</v>
      </c>
      <c r="B316" s="514" t="s">
        <v>2463</v>
      </c>
      <c r="C316" s="516"/>
      <c r="D316" s="514" t="s">
        <v>2448</v>
      </c>
      <c r="E316" s="516"/>
      <c r="F316" s="611" t="s">
        <v>2632</v>
      </c>
      <c r="G316" s="638"/>
      <c r="H316" s="612"/>
      <c r="I316" s="234">
        <v>190.26383333333337</v>
      </c>
      <c r="J316" s="202">
        <f t="shared" si="21"/>
        <v>12329.096400000002</v>
      </c>
      <c r="K316" s="222"/>
      <c r="L316" s="235"/>
    </row>
    <row r="317" spans="1:24" s="39" customFormat="1" ht="16.5" customHeight="1">
      <c r="A317" s="241" t="s">
        <v>2627</v>
      </c>
      <c r="B317" s="690"/>
      <c r="C317" s="691"/>
      <c r="D317" s="693"/>
      <c r="E317" s="694"/>
      <c r="F317" s="615"/>
      <c r="G317" s="640"/>
      <c r="H317" s="616"/>
      <c r="I317" s="234">
        <v>163.4425</v>
      </c>
      <c r="J317" s="202">
        <f t="shared" si="21"/>
        <v>10591.074000000001</v>
      </c>
      <c r="K317" s="222"/>
      <c r="L317" s="235"/>
    </row>
    <row r="318" spans="1:24" s="39" customFormat="1" ht="16.5" customHeight="1">
      <c r="A318" s="241" t="s">
        <v>2626</v>
      </c>
      <c r="B318" s="468" t="s">
        <v>2464</v>
      </c>
      <c r="C318" s="459"/>
      <c r="D318" s="693"/>
      <c r="E318" s="694"/>
      <c r="F318" s="608" t="s">
        <v>2636</v>
      </c>
      <c r="G318" s="688"/>
      <c r="H318" s="609"/>
      <c r="I318" s="234">
        <v>100.5</v>
      </c>
      <c r="J318" s="202">
        <f t="shared" si="21"/>
        <v>6512.4000000000005</v>
      </c>
      <c r="K318" s="222"/>
      <c r="L318" s="235"/>
    </row>
    <row r="319" spans="1:24" s="39" customFormat="1" ht="16.5" customHeight="1">
      <c r="A319" s="241" t="s">
        <v>2625</v>
      </c>
      <c r="B319" s="468" t="s">
        <v>2465</v>
      </c>
      <c r="C319" s="459"/>
      <c r="D319" s="690"/>
      <c r="E319" s="691"/>
      <c r="F319" s="608" t="s">
        <v>2633</v>
      </c>
      <c r="G319" s="688"/>
      <c r="H319" s="609"/>
      <c r="I319" s="234">
        <v>210.37983333333335</v>
      </c>
      <c r="J319" s="202">
        <f t="shared" si="21"/>
        <v>13632.613200000002</v>
      </c>
      <c r="K319" s="222"/>
      <c r="L319" s="235"/>
    </row>
    <row r="320" spans="1:24" s="39" customFormat="1" ht="16.5" customHeight="1">
      <c r="A320" s="241" t="s">
        <v>3021</v>
      </c>
      <c r="B320" s="514" t="s">
        <v>2466</v>
      </c>
      <c r="C320" s="516"/>
      <c r="D320" s="507" t="s">
        <v>2447</v>
      </c>
      <c r="E320" s="507"/>
      <c r="F320" s="608" t="s">
        <v>3020</v>
      </c>
      <c r="G320" s="688"/>
      <c r="H320" s="609"/>
      <c r="I320" s="234">
        <v>281.66666666666669</v>
      </c>
      <c r="J320" s="202">
        <f t="shared" si="21"/>
        <v>18252.000000000004</v>
      </c>
      <c r="K320" s="222"/>
      <c r="L320" s="235"/>
    </row>
    <row r="321" spans="1:24" s="39" customFormat="1" ht="16.5" customHeight="1">
      <c r="A321" s="241" t="s">
        <v>2624</v>
      </c>
      <c r="B321" s="468" t="s">
        <v>2463</v>
      </c>
      <c r="C321" s="459"/>
      <c r="D321" s="468" t="s">
        <v>2448</v>
      </c>
      <c r="E321" s="459"/>
      <c r="F321" s="608" t="s">
        <v>2632</v>
      </c>
      <c r="G321" s="688"/>
      <c r="H321" s="609"/>
      <c r="I321" s="234">
        <v>220</v>
      </c>
      <c r="J321" s="202">
        <f t="shared" si="21"/>
        <v>14256</v>
      </c>
      <c r="K321" s="222"/>
      <c r="L321" s="235"/>
    </row>
    <row r="322" spans="1:24" s="39" customFormat="1" ht="16.5" customHeight="1">
      <c r="A322" s="241" t="s">
        <v>2623</v>
      </c>
      <c r="B322" s="514" t="s">
        <v>2467</v>
      </c>
      <c r="C322" s="516"/>
      <c r="D322" s="514"/>
      <c r="E322" s="516"/>
      <c r="F322" s="684" t="s">
        <v>2637</v>
      </c>
      <c r="G322" s="712"/>
      <c r="H322" s="685"/>
      <c r="I322" s="234">
        <v>210.37983333333335</v>
      </c>
      <c r="J322" s="202">
        <f t="shared" si="21"/>
        <v>13632.613200000002</v>
      </c>
      <c r="K322" s="222"/>
      <c r="L322" s="235"/>
    </row>
    <row r="323" spans="1:24" s="39" customFormat="1" ht="16.5" customHeight="1">
      <c r="A323" s="241" t="s">
        <v>2622</v>
      </c>
      <c r="B323" s="690"/>
      <c r="C323" s="691"/>
      <c r="D323" s="690"/>
      <c r="E323" s="691"/>
      <c r="F323" s="686"/>
      <c r="G323" s="713"/>
      <c r="H323" s="687"/>
      <c r="I323" s="234">
        <v>276.59500000000003</v>
      </c>
      <c r="J323" s="202">
        <f t="shared" si="21"/>
        <v>17923.356</v>
      </c>
      <c r="K323" s="222"/>
      <c r="L323" s="235"/>
    </row>
    <row r="324" spans="1:24" s="330" customFormat="1" ht="15">
      <c r="A324" s="76"/>
      <c r="B324" s="76"/>
      <c r="C324" s="76"/>
      <c r="D324" s="76"/>
      <c r="E324" s="76"/>
      <c r="F324" s="76"/>
      <c r="G324" s="76"/>
      <c r="H324" s="76"/>
      <c r="I324" s="77"/>
      <c r="J324" s="77"/>
      <c r="K324" s="78"/>
      <c r="L324" s="78"/>
      <c r="M324" s="39"/>
    </row>
    <row r="325" spans="1:24" s="330" customFormat="1" ht="15.75" customHeight="1">
      <c r="A325" s="57" t="s">
        <v>307</v>
      </c>
      <c r="B325" s="163"/>
      <c r="C325" s="163"/>
      <c r="D325" s="163"/>
      <c r="E325" s="163"/>
      <c r="F325" s="163"/>
      <c r="G325" s="163"/>
      <c r="H325" s="163"/>
      <c r="I325" s="164"/>
      <c r="J325" s="165"/>
      <c r="K325" s="166"/>
      <c r="L325" s="167"/>
    </row>
    <row r="326" spans="1:24" s="330" customFormat="1" ht="15.75" customHeight="1">
      <c r="A326" s="204"/>
      <c r="B326" s="428" t="s">
        <v>2492</v>
      </c>
      <c r="C326" s="428"/>
      <c r="D326" s="428"/>
      <c r="E326" s="428"/>
      <c r="F326" s="428"/>
      <c r="G326" s="211"/>
      <c r="H326" s="224" t="s">
        <v>2487</v>
      </c>
      <c r="I326" s="212"/>
      <c r="J326" s="207"/>
      <c r="K326" s="208"/>
      <c r="L326" s="209"/>
      <c r="X326" s="39"/>
    </row>
    <row r="327" spans="1:24" s="330" customFormat="1" ht="15.75" customHeight="1">
      <c r="A327" s="210"/>
      <c r="B327" s="429"/>
      <c r="C327" s="429"/>
      <c r="D327" s="429"/>
      <c r="E327" s="429"/>
      <c r="F327" s="429"/>
      <c r="G327" s="211"/>
      <c r="H327" s="224" t="s">
        <v>2496</v>
      </c>
      <c r="I327" s="212"/>
      <c r="J327" s="213"/>
      <c r="K327" s="214"/>
      <c r="L327" s="215"/>
    </row>
    <row r="328" spans="1:24" s="330" customFormat="1" ht="15.75" customHeight="1">
      <c r="A328"/>
      <c r="B328" s="429"/>
      <c r="C328" s="429"/>
      <c r="D328" s="429"/>
      <c r="E328" s="429"/>
      <c r="F328" s="429"/>
      <c r="G328" s="211"/>
      <c r="H328" s="224" t="s">
        <v>2493</v>
      </c>
      <c r="I328" s="212"/>
      <c r="J328" s="213"/>
      <c r="K328" s="214"/>
      <c r="L328" s="215"/>
    </row>
    <row r="329" spans="1:24" s="330" customFormat="1" ht="15.75" customHeight="1">
      <c r="A329" s="210"/>
      <c r="B329" s="429"/>
      <c r="C329" s="429"/>
      <c r="D329" s="429"/>
      <c r="E329" s="429"/>
      <c r="F329" s="429"/>
      <c r="G329" s="211"/>
      <c r="H329" s="224" t="s">
        <v>2494</v>
      </c>
      <c r="I329" s="212"/>
      <c r="J329" s="213"/>
      <c r="K329" s="214"/>
      <c r="L329" s="215"/>
      <c r="M329"/>
    </row>
    <row r="330" spans="1:24" s="330" customFormat="1" ht="15.75" customHeight="1">
      <c r="A330" s="210"/>
      <c r="B330" s="429"/>
      <c r="C330" s="429"/>
      <c r="D330" s="429"/>
      <c r="E330" s="429"/>
      <c r="F330" s="429"/>
      <c r="G330" s="211"/>
      <c r="H330" s="224" t="s">
        <v>2495</v>
      </c>
      <c r="I330" s="212"/>
      <c r="J330" s="213"/>
      <c r="K330" s="214"/>
      <c r="L330" s="215"/>
    </row>
    <row r="331" spans="1:24" s="303" customFormat="1" ht="40.5" customHeight="1">
      <c r="A331" s="67" t="s">
        <v>77</v>
      </c>
      <c r="B331" s="483" t="s">
        <v>2468</v>
      </c>
      <c r="C331" s="491"/>
      <c r="D331" s="483" t="s">
        <v>2488</v>
      </c>
      <c r="E331" s="491"/>
      <c r="F331" s="610" t="s">
        <v>2491</v>
      </c>
      <c r="G331" s="610"/>
      <c r="H331" s="610"/>
      <c r="I331" s="317" t="s">
        <v>893</v>
      </c>
      <c r="J331" s="317" t="s">
        <v>894</v>
      </c>
      <c r="K331" s="75"/>
      <c r="L331" s="75"/>
    </row>
    <row r="332" spans="1:24" s="39" customFormat="1" ht="16.5" customHeight="1">
      <c r="A332" s="241" t="s">
        <v>2469</v>
      </c>
      <c r="B332" s="468" t="s">
        <v>2447</v>
      </c>
      <c r="C332" s="459"/>
      <c r="D332" s="468" t="s">
        <v>2486</v>
      </c>
      <c r="E332" s="459"/>
      <c r="F332" s="692" t="s">
        <v>2490</v>
      </c>
      <c r="G332" s="688"/>
      <c r="H332" s="609"/>
      <c r="I332" s="234">
        <v>185.23483333333334</v>
      </c>
      <c r="J332" s="202">
        <f t="shared" ref="J332:J333" si="22">I332*0.9*72</f>
        <v>12003.217200000001</v>
      </c>
      <c r="K332" s="222"/>
      <c r="L332" s="235"/>
      <c r="R332"/>
    </row>
    <row r="333" spans="1:24" s="39" customFormat="1" ht="16.5" customHeight="1">
      <c r="A333" s="241" t="s">
        <v>2470</v>
      </c>
      <c r="B333" s="468" t="s">
        <v>2448</v>
      </c>
      <c r="C333" s="459"/>
      <c r="D333" s="468" t="s">
        <v>2485</v>
      </c>
      <c r="E333" s="459"/>
      <c r="F333" s="608" t="s">
        <v>2489</v>
      </c>
      <c r="G333" s="688"/>
      <c r="H333" s="609"/>
      <c r="I333" s="234">
        <v>62.024333333333345</v>
      </c>
      <c r="J333" s="202">
        <f t="shared" si="22"/>
        <v>4019.1768000000011</v>
      </c>
      <c r="K333" s="222"/>
      <c r="L333" s="235"/>
    </row>
    <row r="334" spans="1:24" s="330" customFormat="1" ht="15">
      <c r="A334" s="76"/>
      <c r="B334" s="76"/>
      <c r="C334" s="76"/>
      <c r="D334" s="76"/>
      <c r="E334" s="76"/>
      <c r="F334" s="76"/>
      <c r="G334" s="76"/>
      <c r="H334" s="76"/>
      <c r="I334" s="77"/>
      <c r="J334" s="77"/>
      <c r="K334" s="78"/>
      <c r="L334" s="78"/>
      <c r="M334" s="39"/>
    </row>
    <row r="335" spans="1:24" s="330" customFormat="1" ht="15.75" customHeight="1">
      <c r="A335" s="57" t="s">
        <v>308</v>
      </c>
      <c r="B335" s="163"/>
      <c r="C335" s="163"/>
      <c r="D335" s="163"/>
      <c r="E335" s="163"/>
      <c r="F335" s="163"/>
      <c r="G335" s="163"/>
      <c r="H335" s="163"/>
      <c r="I335" s="164"/>
      <c r="J335" s="165"/>
      <c r="K335" s="166"/>
      <c r="L335" s="167"/>
    </row>
    <row r="336" spans="1:24" s="330" customFormat="1" ht="15.75" customHeight="1">
      <c r="A336" s="204"/>
      <c r="B336" s="428" t="s">
        <v>2480</v>
      </c>
      <c r="C336" s="428"/>
      <c r="D336" s="428"/>
      <c r="E336" s="428"/>
      <c r="F336" s="428"/>
      <c r="G336" s="211"/>
      <c r="H336" s="224" t="s">
        <v>2481</v>
      </c>
      <c r="I336" s="212"/>
      <c r="J336" s="207"/>
      <c r="K336" s="208"/>
      <c r="L336" s="209"/>
      <c r="X336" s="39"/>
    </row>
    <row r="337" spans="1:24" s="330" customFormat="1" ht="15.75" customHeight="1">
      <c r="A337" s="210"/>
      <c r="B337" s="429"/>
      <c r="C337" s="429"/>
      <c r="D337" s="429"/>
      <c r="E337" s="429"/>
      <c r="F337" s="429"/>
      <c r="G337" s="211"/>
      <c r="H337" s="224" t="s">
        <v>2482</v>
      </c>
      <c r="I337" s="212"/>
      <c r="J337" s="213"/>
      <c r="K337" s="214"/>
      <c r="L337" s="215"/>
    </row>
    <row r="338" spans="1:24" s="330" customFormat="1" ht="15.75" customHeight="1">
      <c r="A338" s="210"/>
      <c r="B338" s="429"/>
      <c r="C338" s="429"/>
      <c r="D338" s="429"/>
      <c r="E338" s="429"/>
      <c r="F338" s="429"/>
      <c r="G338" s="211"/>
      <c r="H338" s="224" t="s">
        <v>2393</v>
      </c>
      <c r="I338" s="212"/>
      <c r="J338" s="213"/>
      <c r="K338" s="214"/>
      <c r="L338" s="215"/>
    </row>
    <row r="339" spans="1:24" s="330" customFormat="1" ht="15.75" customHeight="1">
      <c r="A339" s="210"/>
      <c r="B339" s="429"/>
      <c r="C339" s="429"/>
      <c r="D339" s="429"/>
      <c r="E339" s="429"/>
      <c r="F339" s="429"/>
      <c r="G339" s="211"/>
      <c r="H339" s="224" t="s">
        <v>2394</v>
      </c>
      <c r="I339" s="212"/>
      <c r="J339" s="213"/>
      <c r="K339" s="214"/>
      <c r="L339" s="215"/>
    </row>
    <row r="340" spans="1:24" s="330" customFormat="1" ht="15.75" customHeight="1">
      <c r="A340" s="210"/>
      <c r="B340" s="429"/>
      <c r="C340" s="429"/>
      <c r="D340" s="429"/>
      <c r="E340" s="429"/>
      <c r="F340" s="429"/>
      <c r="G340" s="211"/>
      <c r="H340" s="224" t="s">
        <v>2506</v>
      </c>
      <c r="I340" s="212"/>
      <c r="J340" s="213"/>
      <c r="K340" s="214"/>
      <c r="L340" s="215"/>
    </row>
    <row r="341" spans="1:24" s="303" customFormat="1" ht="40.5" customHeight="1">
      <c r="A341" s="67" t="s">
        <v>77</v>
      </c>
      <c r="B341" s="483" t="s">
        <v>2443</v>
      </c>
      <c r="C341" s="484"/>
      <c r="D341" s="316" t="s">
        <v>2286</v>
      </c>
      <c r="E341" s="316" t="s">
        <v>2479</v>
      </c>
      <c r="F341" s="610" t="s">
        <v>2477</v>
      </c>
      <c r="G341" s="610"/>
      <c r="H341" s="610"/>
      <c r="I341" s="317" t="s">
        <v>893</v>
      </c>
      <c r="J341" s="317" t="s">
        <v>894</v>
      </c>
      <c r="K341" s="75"/>
      <c r="L341" s="75"/>
    </row>
    <row r="342" spans="1:24" s="39" customFormat="1" ht="16.5" customHeight="1">
      <c r="A342" s="241" t="s">
        <v>2473</v>
      </c>
      <c r="B342" s="468" t="s">
        <v>2447</v>
      </c>
      <c r="C342" s="459"/>
      <c r="D342" s="664" t="s">
        <v>2311</v>
      </c>
      <c r="E342" s="664" t="s">
        <v>2478</v>
      </c>
      <c r="F342" s="608" t="s">
        <v>2475</v>
      </c>
      <c r="G342" s="688"/>
      <c r="H342" s="609"/>
      <c r="I342" s="234">
        <v>807.15449999999998</v>
      </c>
      <c r="J342" s="202">
        <f t="shared" ref="J342:J343" si="23">I342*0.9*72</f>
        <v>52303.611599999997</v>
      </c>
      <c r="K342" s="222"/>
      <c r="L342" s="235"/>
    </row>
    <row r="343" spans="1:24" s="39" customFormat="1" ht="16.5" customHeight="1">
      <c r="A343" s="241" t="s">
        <v>2474</v>
      </c>
      <c r="B343" s="468" t="s">
        <v>2448</v>
      </c>
      <c r="C343" s="459"/>
      <c r="D343" s="665"/>
      <c r="E343" s="665"/>
      <c r="F343" s="608" t="s">
        <v>2476</v>
      </c>
      <c r="G343" s="688"/>
      <c r="H343" s="609"/>
      <c r="I343" s="234">
        <v>475.24050000000011</v>
      </c>
      <c r="J343" s="202">
        <f t="shared" si="23"/>
        <v>30795.584400000007</v>
      </c>
      <c r="K343" s="222"/>
      <c r="L343" s="235"/>
    </row>
    <row r="344" spans="1:24" s="330" customFormat="1" ht="15">
      <c r="A344" s="76"/>
      <c r="B344" s="76"/>
      <c r="C344" s="76"/>
      <c r="D344" s="76"/>
      <c r="E344" s="76"/>
      <c r="F344" s="76"/>
      <c r="G344" s="76"/>
      <c r="H344" s="76"/>
      <c r="I344" s="77"/>
      <c r="J344" s="77"/>
      <c r="K344" s="78"/>
      <c r="L344" s="78"/>
      <c r="M344" s="39"/>
    </row>
    <row r="345" spans="1:24" s="330" customFormat="1" ht="15.75" customHeight="1">
      <c r="A345" s="57" t="s">
        <v>309</v>
      </c>
      <c r="B345" s="163"/>
      <c r="C345" s="163"/>
      <c r="D345" s="163"/>
      <c r="E345" s="163"/>
      <c r="F345" s="163"/>
      <c r="G345" s="163"/>
      <c r="H345" s="163"/>
      <c r="I345" s="164"/>
      <c r="J345" s="165"/>
      <c r="K345" s="166"/>
      <c r="L345" s="167"/>
      <c r="O345"/>
    </row>
    <row r="346" spans="1:24" s="330" customFormat="1" ht="15.75" customHeight="1">
      <c r="A346" s="204"/>
      <c r="B346" s="428" t="s">
        <v>2497</v>
      </c>
      <c r="C346" s="428"/>
      <c r="D346" s="428"/>
      <c r="E346" s="428"/>
      <c r="F346" s="428"/>
      <c r="G346" s="211"/>
      <c r="H346" s="224" t="s">
        <v>2487</v>
      </c>
      <c r="I346" s="212"/>
      <c r="J346" s="207"/>
      <c r="K346" s="208"/>
      <c r="L346" s="209"/>
      <c r="X346" s="39"/>
    </row>
    <row r="347" spans="1:24" s="330" customFormat="1" ht="15.75" customHeight="1">
      <c r="A347" s="210"/>
      <c r="B347" s="429"/>
      <c r="C347" s="429"/>
      <c r="D347" s="429"/>
      <c r="E347" s="429"/>
      <c r="F347" s="429"/>
      <c r="G347" s="211"/>
      <c r="H347" s="224" t="s">
        <v>2498</v>
      </c>
      <c r="I347" s="212"/>
      <c r="J347" s="213"/>
      <c r="K347" s="214"/>
      <c r="L347" s="215"/>
      <c r="O347" s="330" t="s">
        <v>817</v>
      </c>
    </row>
    <row r="348" spans="1:24" s="330" customFormat="1" ht="15.75" customHeight="1">
      <c r="A348" s="210"/>
      <c r="B348" s="429"/>
      <c r="C348" s="429"/>
      <c r="D348" s="429"/>
      <c r="E348" s="429"/>
      <c r="F348" s="429"/>
      <c r="G348" s="211"/>
      <c r="H348" s="224" t="s">
        <v>2493</v>
      </c>
      <c r="I348" s="212"/>
      <c r="J348" s="213"/>
      <c r="K348" s="214"/>
      <c r="L348" s="215"/>
    </row>
    <row r="349" spans="1:24" s="330" customFormat="1" ht="15.75" customHeight="1">
      <c r="A349" s="210"/>
      <c r="B349" s="429"/>
      <c r="C349" s="429"/>
      <c r="D349" s="429"/>
      <c r="E349" s="429"/>
      <c r="F349" s="429"/>
      <c r="G349" s="211"/>
      <c r="H349" s="224" t="s">
        <v>2499</v>
      </c>
      <c r="I349" s="212"/>
      <c r="J349" s="213"/>
      <c r="K349" s="214"/>
      <c r="L349" s="215"/>
    </row>
    <row r="350" spans="1:24" s="330" customFormat="1" ht="15.75" customHeight="1">
      <c r="A350" s="210"/>
      <c r="B350" s="429"/>
      <c r="C350" s="429"/>
      <c r="D350" s="429"/>
      <c r="E350" s="429"/>
      <c r="F350" s="429"/>
      <c r="G350" s="211"/>
      <c r="H350" s="224" t="s">
        <v>2507</v>
      </c>
      <c r="I350" s="212"/>
      <c r="J350" s="213"/>
      <c r="K350" s="214"/>
      <c r="L350" s="215"/>
    </row>
    <row r="351" spans="1:24" s="303" customFormat="1" ht="40.5" customHeight="1">
      <c r="A351" s="67" t="s">
        <v>77</v>
      </c>
      <c r="B351" s="483" t="s">
        <v>2500</v>
      </c>
      <c r="C351" s="484"/>
      <c r="D351" s="483" t="s">
        <v>1741</v>
      </c>
      <c r="E351" s="491"/>
      <c r="F351" s="610" t="s">
        <v>2491</v>
      </c>
      <c r="G351" s="610"/>
      <c r="H351" s="610"/>
      <c r="I351" s="317" t="s">
        <v>893</v>
      </c>
      <c r="J351" s="317" t="s">
        <v>894</v>
      </c>
      <c r="K351" s="75"/>
      <c r="L351" s="75"/>
    </row>
    <row r="352" spans="1:24" s="39" customFormat="1" ht="16.5" customHeight="1">
      <c r="A352" s="241" t="s">
        <v>2501</v>
      </c>
      <c r="B352" s="468" t="s">
        <v>2503</v>
      </c>
      <c r="C352" s="459"/>
      <c r="D352" s="709"/>
      <c r="E352" s="710"/>
      <c r="F352" s="711" t="s">
        <v>2505</v>
      </c>
      <c r="G352" s="712"/>
      <c r="H352" s="685"/>
      <c r="I352" s="234">
        <v>66.215166666666661</v>
      </c>
      <c r="J352" s="202">
        <f t="shared" ref="J352:J353" si="24">I352*0.9*72</f>
        <v>4290.7428</v>
      </c>
      <c r="K352" s="222"/>
      <c r="L352" s="235"/>
    </row>
    <row r="353" spans="1:24" s="39" customFormat="1" ht="16.5" customHeight="1">
      <c r="A353" s="241" t="s">
        <v>2502</v>
      </c>
      <c r="B353" s="468" t="s">
        <v>2504</v>
      </c>
      <c r="C353" s="459"/>
      <c r="D353" s="709"/>
      <c r="E353" s="710"/>
      <c r="F353" s="686"/>
      <c r="G353" s="713"/>
      <c r="H353" s="687"/>
      <c r="I353" s="234">
        <v>63.700666666666663</v>
      </c>
      <c r="J353" s="202">
        <f t="shared" si="24"/>
        <v>4127.8031999999994</v>
      </c>
      <c r="K353" s="222"/>
      <c r="L353" s="235"/>
    </row>
    <row r="354" spans="1:24" s="330" customFormat="1" ht="15">
      <c r="A354" s="76"/>
      <c r="B354" s="76"/>
      <c r="C354" s="76"/>
      <c r="D354" s="76"/>
      <c r="E354" s="76"/>
      <c r="F354" s="76"/>
      <c r="G354" s="76"/>
      <c r="H354" s="76"/>
      <c r="I354" s="77"/>
      <c r="J354" s="77"/>
      <c r="K354" s="78"/>
      <c r="L354" s="78"/>
      <c r="M354" s="39"/>
    </row>
    <row r="355" spans="1:24" s="330" customFormat="1" ht="15.75" customHeight="1">
      <c r="A355" s="57" t="s">
        <v>310</v>
      </c>
      <c r="B355" s="163"/>
      <c r="C355" s="163"/>
      <c r="D355" s="163"/>
      <c r="E355" s="163"/>
      <c r="F355" s="163"/>
      <c r="G355" s="163"/>
      <c r="H355" s="163"/>
      <c r="I355" s="164"/>
      <c r="J355" s="165"/>
      <c r="K355" s="166"/>
      <c r="L355" s="167"/>
    </row>
    <row r="356" spans="1:24" s="330" customFormat="1" ht="15.75" customHeight="1">
      <c r="A356" s="204"/>
      <c r="B356" s="428" t="s">
        <v>2667</v>
      </c>
      <c r="C356" s="428"/>
      <c r="D356" s="428"/>
      <c r="E356" s="428"/>
      <c r="F356" s="428"/>
      <c r="G356" s="211"/>
      <c r="H356" s="224" t="s">
        <v>2666</v>
      </c>
      <c r="I356" s="212"/>
      <c r="J356" s="207"/>
      <c r="K356" s="208"/>
      <c r="L356" s="209"/>
      <c r="X356" s="39"/>
    </row>
    <row r="357" spans="1:24" s="330" customFormat="1" ht="15.75" customHeight="1">
      <c r="A357" s="210"/>
      <c r="B357" s="429"/>
      <c r="C357" s="429"/>
      <c r="D357" s="429"/>
      <c r="E357" s="429"/>
      <c r="F357" s="429"/>
      <c r="G357" s="211"/>
      <c r="H357" s="224" t="s">
        <v>2664</v>
      </c>
      <c r="I357" s="212"/>
      <c r="J357" s="213"/>
      <c r="K357" s="214"/>
      <c r="L357" s="215"/>
      <c r="O357" s="330" t="s">
        <v>817</v>
      </c>
    </row>
    <row r="358" spans="1:24" s="330" customFormat="1" ht="15.75" customHeight="1">
      <c r="A358"/>
      <c r="B358" s="429"/>
      <c r="C358" s="429"/>
      <c r="D358" s="429"/>
      <c r="E358" s="429"/>
      <c r="F358" s="429"/>
      <c r="G358" s="211"/>
      <c r="H358" s="224" t="s">
        <v>2668</v>
      </c>
      <c r="I358" s="212"/>
      <c r="J358" s="213"/>
      <c r="K358" s="214"/>
      <c r="L358" s="215"/>
    </row>
    <row r="359" spans="1:24" s="330" customFormat="1" ht="15.75" customHeight="1">
      <c r="A359" s="210"/>
      <c r="B359" s="429"/>
      <c r="C359" s="429"/>
      <c r="D359" s="429"/>
      <c r="E359" s="429"/>
      <c r="F359" s="429"/>
      <c r="G359" s="211"/>
      <c r="H359" s="224" t="s">
        <v>2663</v>
      </c>
      <c r="I359" s="212"/>
      <c r="J359" s="213"/>
      <c r="K359" s="214"/>
      <c r="L359" s="215"/>
    </row>
    <row r="360" spans="1:24" s="330" customFormat="1" ht="15.75" customHeight="1">
      <c r="A360" s="210"/>
      <c r="B360" s="429"/>
      <c r="C360" s="429"/>
      <c r="D360" s="429"/>
      <c r="E360" s="429"/>
      <c r="F360" s="429"/>
      <c r="G360" s="211"/>
      <c r="H360" s="224" t="s">
        <v>2665</v>
      </c>
      <c r="I360" s="212"/>
      <c r="J360" s="213"/>
      <c r="K360" s="214"/>
      <c r="L360" s="215"/>
    </row>
    <row r="361" spans="1:24" s="303" customFormat="1" ht="40.5" customHeight="1">
      <c r="A361" s="67" t="s">
        <v>77</v>
      </c>
      <c r="B361" s="483" t="s">
        <v>2640</v>
      </c>
      <c r="C361" s="491"/>
      <c r="D361" s="346" t="s">
        <v>2656</v>
      </c>
      <c r="E361" s="491" t="s">
        <v>1334</v>
      </c>
      <c r="F361" s="491"/>
      <c r="G361" s="491"/>
      <c r="H361" s="484"/>
      <c r="I361" s="317" t="s">
        <v>893</v>
      </c>
      <c r="J361" s="317" t="s">
        <v>894</v>
      </c>
      <c r="K361" s="75"/>
      <c r="L361" s="75"/>
      <c r="P361"/>
      <c r="Q361"/>
    </row>
    <row r="362" spans="1:24" s="39" customFormat="1" ht="16.5" customHeight="1">
      <c r="A362" s="241" t="s">
        <v>2639</v>
      </c>
      <c r="B362" s="468" t="s">
        <v>2641</v>
      </c>
      <c r="C362" s="459"/>
      <c r="D362" s="351" t="s">
        <v>2657</v>
      </c>
      <c r="E362" s="608"/>
      <c r="F362" s="688"/>
      <c r="G362" s="688"/>
      <c r="H362" s="609"/>
      <c r="I362" s="234">
        <v>58.671666666666674</v>
      </c>
      <c r="J362" s="202">
        <f t="shared" ref="J362:J370" si="25">I362*0.9*72</f>
        <v>3801.9240000000004</v>
      </c>
      <c r="K362" s="222"/>
      <c r="L362" s="235"/>
    </row>
    <row r="363" spans="1:24" s="39" customFormat="1" ht="16.5" customHeight="1">
      <c r="A363" s="241" t="s">
        <v>2650</v>
      </c>
      <c r="B363" s="693" t="s">
        <v>2642</v>
      </c>
      <c r="C363" s="694"/>
      <c r="D363" s="725" t="s">
        <v>2658</v>
      </c>
      <c r="E363" s="468" t="s">
        <v>2659</v>
      </c>
      <c r="F363" s="458"/>
      <c r="G363" s="458"/>
      <c r="H363" s="459"/>
      <c r="I363" s="234">
        <v>92.198333333333323</v>
      </c>
      <c r="J363" s="202">
        <f t="shared" si="25"/>
        <v>5974.4519999999993</v>
      </c>
      <c r="K363" s="222"/>
      <c r="L363" s="235"/>
    </row>
    <row r="364" spans="1:24" s="39" customFormat="1" ht="16.5" customHeight="1">
      <c r="A364" s="241" t="s">
        <v>2649</v>
      </c>
      <c r="B364" s="693"/>
      <c r="C364" s="694"/>
      <c r="D364" s="726"/>
      <c r="E364" s="468" t="s">
        <v>2660</v>
      </c>
      <c r="F364" s="458"/>
      <c r="G364" s="458"/>
      <c r="H364" s="459"/>
      <c r="I364" s="234">
        <v>88.845666666666673</v>
      </c>
      <c r="J364" s="202">
        <f t="shared" si="25"/>
        <v>5757.1992</v>
      </c>
      <c r="K364" s="222"/>
      <c r="L364" s="235"/>
    </row>
    <row r="365" spans="1:24" s="39" customFormat="1" ht="16.5" customHeight="1">
      <c r="A365" s="241" t="s">
        <v>2648</v>
      </c>
      <c r="B365" s="690"/>
      <c r="C365" s="691"/>
      <c r="D365" s="344" t="s">
        <v>2657</v>
      </c>
      <c r="E365" s="468" t="s">
        <v>2659</v>
      </c>
      <c r="F365" s="458"/>
      <c r="G365" s="458"/>
      <c r="H365" s="459"/>
      <c r="I365" s="234">
        <v>82.140333333333331</v>
      </c>
      <c r="J365" s="202">
        <f t="shared" si="25"/>
        <v>5322.6935999999996</v>
      </c>
      <c r="K365" s="222"/>
      <c r="L365" s="235"/>
    </row>
    <row r="366" spans="1:24" s="39" customFormat="1" ht="16.5" customHeight="1">
      <c r="A366" s="241" t="s">
        <v>2655</v>
      </c>
      <c r="B366" s="468" t="s">
        <v>2643</v>
      </c>
      <c r="C366" s="459"/>
      <c r="D366" s="344" t="s">
        <v>2661</v>
      </c>
      <c r="E366" s="709"/>
      <c r="F366" s="724"/>
      <c r="G366" s="724"/>
      <c r="H366" s="710"/>
      <c r="I366" s="234">
        <v>51.282051282051285</v>
      </c>
      <c r="J366" s="202">
        <f t="shared" si="25"/>
        <v>3323.0769230769238</v>
      </c>
      <c r="K366" s="222"/>
      <c r="L366" s="235"/>
    </row>
    <row r="367" spans="1:24" s="39" customFormat="1" ht="16.5" customHeight="1">
      <c r="A367" s="241" t="s">
        <v>2644</v>
      </c>
      <c r="B367" s="514" t="s">
        <v>2642</v>
      </c>
      <c r="C367" s="516"/>
      <c r="D367" s="664" t="s">
        <v>2662</v>
      </c>
      <c r="E367" s="608" t="s">
        <v>2651</v>
      </c>
      <c r="F367" s="688"/>
      <c r="G367" s="688"/>
      <c r="H367" s="609"/>
      <c r="I367" s="234">
        <v>57.76</v>
      </c>
      <c r="J367" s="202">
        <f t="shared" si="25"/>
        <v>3742.848</v>
      </c>
      <c r="K367" s="222"/>
      <c r="L367" s="235"/>
    </row>
    <row r="368" spans="1:24" s="39" customFormat="1" ht="16.5" customHeight="1">
      <c r="A368" s="241" t="s">
        <v>2645</v>
      </c>
      <c r="B368" s="693"/>
      <c r="C368" s="694"/>
      <c r="D368" s="727"/>
      <c r="E368" s="608" t="s">
        <v>2652</v>
      </c>
      <c r="F368" s="688"/>
      <c r="G368" s="688"/>
      <c r="H368" s="609"/>
      <c r="I368" s="234">
        <v>61.279999999999994</v>
      </c>
      <c r="J368" s="202">
        <f t="shared" si="25"/>
        <v>3970.9439999999995</v>
      </c>
      <c r="K368" s="222"/>
      <c r="L368" s="235"/>
    </row>
    <row r="369" spans="1:24" s="39" customFormat="1" ht="16.5" customHeight="1">
      <c r="A369" s="241" t="s">
        <v>2646</v>
      </c>
      <c r="B369" s="693"/>
      <c r="C369" s="694"/>
      <c r="D369" s="727"/>
      <c r="E369" s="608" t="s">
        <v>2653</v>
      </c>
      <c r="F369" s="688"/>
      <c r="G369" s="688"/>
      <c r="H369" s="609"/>
      <c r="I369" s="234">
        <v>62.4</v>
      </c>
      <c r="J369" s="202">
        <f t="shared" si="25"/>
        <v>4043.5199999999995</v>
      </c>
      <c r="K369" s="222"/>
      <c r="L369" s="235"/>
    </row>
    <row r="370" spans="1:24" s="39" customFormat="1" ht="16.5" customHeight="1">
      <c r="A370" s="241" t="s">
        <v>2647</v>
      </c>
      <c r="B370" s="690"/>
      <c r="C370" s="691"/>
      <c r="D370" s="665"/>
      <c r="E370" s="608" t="s">
        <v>2654</v>
      </c>
      <c r="F370" s="688"/>
      <c r="G370" s="688"/>
      <c r="H370" s="609"/>
      <c r="I370" s="234">
        <v>77.600000000000009</v>
      </c>
      <c r="J370" s="202">
        <f t="shared" si="25"/>
        <v>5028.4800000000005</v>
      </c>
      <c r="K370" s="222"/>
      <c r="L370" s="235"/>
    </row>
    <row r="371" spans="1:24" s="330" customFormat="1" ht="15">
      <c r="A371" s="76"/>
      <c r="B371" s="76"/>
      <c r="C371" s="76"/>
      <c r="D371" s="76"/>
      <c r="E371" s="76"/>
      <c r="F371" s="76"/>
      <c r="G371" s="76"/>
      <c r="H371" s="76"/>
      <c r="I371" s="77"/>
      <c r="J371" s="77"/>
      <c r="K371" s="78"/>
      <c r="L371" s="78"/>
      <c r="M371" s="39"/>
      <c r="P371"/>
    </row>
    <row r="372" spans="1:24" s="330" customFormat="1" ht="15.75" customHeight="1">
      <c r="A372" s="57" t="s">
        <v>311</v>
      </c>
      <c r="B372" s="163"/>
      <c r="C372" s="163"/>
      <c r="D372" s="163"/>
      <c r="E372" s="163"/>
      <c r="F372" s="163"/>
      <c r="G372" s="163"/>
      <c r="H372" s="163"/>
      <c r="I372" s="164"/>
      <c r="J372" s="165"/>
      <c r="K372" s="166"/>
      <c r="L372" s="167"/>
    </row>
    <row r="373" spans="1:24" s="330" customFormat="1" ht="15.75" customHeight="1">
      <c r="A373" s="204"/>
      <c r="B373" s="428" t="s">
        <v>2681</v>
      </c>
      <c r="C373" s="428"/>
      <c r="D373" s="428"/>
      <c r="E373" s="428"/>
      <c r="F373" s="428"/>
      <c r="G373" s="211"/>
      <c r="I373" s="212"/>
      <c r="J373" s="207"/>
      <c r="K373" s="208"/>
      <c r="L373" s="209"/>
      <c r="X373" s="39"/>
    </row>
    <row r="374" spans="1:24" s="330" customFormat="1" ht="15.75" customHeight="1">
      <c r="A374" s="210"/>
      <c r="B374" s="429"/>
      <c r="C374" s="429"/>
      <c r="D374" s="429"/>
      <c r="E374" s="429"/>
      <c r="F374" s="429"/>
      <c r="G374" s="211"/>
      <c r="H374" s="224" t="s">
        <v>2686</v>
      </c>
      <c r="I374" s="212"/>
      <c r="J374" s="213"/>
      <c r="K374" s="214"/>
      <c r="L374" s="215"/>
      <c r="O374" s="330" t="s">
        <v>817</v>
      </c>
    </row>
    <row r="375" spans="1:24" s="330" customFormat="1" ht="15.75" customHeight="1">
      <c r="A375" s="210"/>
      <c r="B375" s="429"/>
      <c r="C375" s="429"/>
      <c r="D375" s="429"/>
      <c r="E375" s="429"/>
      <c r="F375" s="429"/>
      <c r="G375" s="211"/>
      <c r="H375" s="224" t="s">
        <v>2618</v>
      </c>
      <c r="I375" s="212"/>
      <c r="J375" s="213"/>
      <c r="K375" s="214"/>
      <c r="L375" s="215"/>
    </row>
    <row r="376" spans="1:24" s="330" customFormat="1" ht="15.75" customHeight="1">
      <c r="A376" s="210"/>
      <c r="B376" s="429"/>
      <c r="C376" s="429"/>
      <c r="D376" s="429"/>
      <c r="E376" s="429"/>
      <c r="F376" s="429"/>
      <c r="G376" s="211"/>
      <c r="H376" s="224" t="s">
        <v>2685</v>
      </c>
      <c r="I376" s="212"/>
      <c r="J376" s="213"/>
      <c r="K376" s="214"/>
      <c r="L376" s="215"/>
    </row>
    <row r="377" spans="1:24" s="330" customFormat="1" ht="15.75" customHeight="1">
      <c r="A377" s="210"/>
      <c r="B377" s="429"/>
      <c r="C377" s="429"/>
      <c r="D377" s="429"/>
      <c r="E377" s="429"/>
      <c r="F377" s="429"/>
      <c r="G377" s="211"/>
      <c r="H377" s="224"/>
      <c r="I377" s="212"/>
      <c r="J377" s="213"/>
      <c r="K377" s="214"/>
      <c r="L377" s="215"/>
    </row>
    <row r="378" spans="1:24" s="303" customFormat="1" ht="40.5" customHeight="1">
      <c r="A378" s="67" t="s">
        <v>77</v>
      </c>
      <c r="B378" s="483" t="s">
        <v>2680</v>
      </c>
      <c r="C378" s="491"/>
      <c r="D378" s="491"/>
      <c r="E378" s="491"/>
      <c r="F378" s="491"/>
      <c r="G378" s="491"/>
      <c r="H378" s="484"/>
      <c r="I378" s="317" t="s">
        <v>893</v>
      </c>
      <c r="J378" s="317" t="s">
        <v>894</v>
      </c>
      <c r="K378" s="75"/>
      <c r="L378" s="75"/>
      <c r="T378"/>
    </row>
    <row r="379" spans="1:24" s="39" customFormat="1" ht="16.5" customHeight="1">
      <c r="A379" s="241" t="s">
        <v>597</v>
      </c>
      <c r="B379" s="514" t="s">
        <v>2682</v>
      </c>
      <c r="C379" s="515"/>
      <c r="D379" s="515"/>
      <c r="E379" s="515"/>
      <c r="F379" s="515"/>
      <c r="G379" s="515"/>
      <c r="H379" s="516"/>
      <c r="I379" s="234">
        <v>52.804500000000004</v>
      </c>
      <c r="J379" s="202">
        <f t="shared" ref="J379:J382" si="26">I379*0.9*72</f>
        <v>3421.7316000000001</v>
      </c>
      <c r="K379" s="222"/>
      <c r="L379" s="235"/>
    </row>
    <row r="380" spans="1:24" s="39" customFormat="1" ht="16.5" customHeight="1">
      <c r="A380" s="241" t="s">
        <v>2415</v>
      </c>
      <c r="B380" s="690"/>
      <c r="C380" s="723"/>
      <c r="D380" s="723"/>
      <c r="E380" s="723"/>
      <c r="F380" s="723"/>
      <c r="G380" s="723"/>
      <c r="H380" s="691"/>
      <c r="I380" s="234">
        <v>110</v>
      </c>
      <c r="J380" s="202">
        <f t="shared" si="26"/>
        <v>7128</v>
      </c>
      <c r="K380" s="222"/>
      <c r="L380" s="235"/>
    </row>
    <row r="381" spans="1:24" s="39" customFormat="1" ht="16.5" customHeight="1">
      <c r="A381" s="241" t="s">
        <v>312</v>
      </c>
      <c r="B381" s="468" t="s">
        <v>2683</v>
      </c>
      <c r="C381" s="458"/>
      <c r="D381" s="458"/>
      <c r="E381" s="458"/>
      <c r="F381" s="458"/>
      <c r="G381" s="458"/>
      <c r="H381" s="459"/>
      <c r="I381" s="234">
        <v>29</v>
      </c>
      <c r="J381" s="202">
        <f t="shared" si="26"/>
        <v>1879.2</v>
      </c>
      <c r="K381" s="222"/>
      <c r="L381" s="235"/>
    </row>
    <row r="382" spans="1:24" s="39" customFormat="1" ht="16.5" customHeight="1">
      <c r="A382" s="241" t="s">
        <v>313</v>
      </c>
      <c r="B382" s="468" t="s">
        <v>2684</v>
      </c>
      <c r="C382" s="458"/>
      <c r="D382" s="458"/>
      <c r="E382" s="458"/>
      <c r="F382" s="458"/>
      <c r="G382" s="458"/>
      <c r="H382" s="459"/>
      <c r="I382" s="234">
        <v>35</v>
      </c>
      <c r="J382" s="202">
        <f t="shared" si="26"/>
        <v>2268</v>
      </c>
      <c r="K382" s="222"/>
      <c r="L382" s="235"/>
    </row>
    <row r="383" spans="1:24" s="330" customFormat="1" ht="15">
      <c r="A383" s="76"/>
      <c r="B383" s="76"/>
      <c r="C383" s="76"/>
      <c r="D383" s="76"/>
      <c r="E383" s="76"/>
      <c r="F383" s="76"/>
      <c r="G383" s="76"/>
      <c r="H383" s="76"/>
      <c r="I383" s="77"/>
      <c r="J383" s="77"/>
      <c r="K383" s="78"/>
      <c r="L383" s="78"/>
      <c r="M383" s="39"/>
    </row>
    <row r="384" spans="1:24" s="330" customFormat="1" ht="15.75" customHeight="1">
      <c r="A384" s="57" t="s">
        <v>2669</v>
      </c>
      <c r="B384" s="163"/>
      <c r="C384" s="163"/>
      <c r="D384" s="163"/>
      <c r="E384" s="163"/>
      <c r="F384" s="163"/>
      <c r="G384" s="163"/>
      <c r="H384" s="163"/>
      <c r="I384" s="164"/>
      <c r="J384" s="165"/>
      <c r="K384" s="166"/>
      <c r="L384" s="167"/>
    </row>
    <row r="385" spans="1:24" s="330" customFormat="1" ht="15.75" customHeight="1">
      <c r="A385" s="204"/>
      <c r="B385" s="428" t="s">
        <v>2674</v>
      </c>
      <c r="C385" s="428"/>
      <c r="D385" s="428"/>
      <c r="E385" s="428"/>
      <c r="F385" s="428"/>
      <c r="G385" s="211"/>
      <c r="H385" s="224"/>
      <c r="I385" s="212"/>
      <c r="J385" s="207"/>
      <c r="K385" s="208"/>
      <c r="L385" s="209"/>
      <c r="X385" s="39"/>
    </row>
    <row r="386" spans="1:24" s="330" customFormat="1" ht="15.75" customHeight="1">
      <c r="A386" s="210"/>
      <c r="B386" s="429"/>
      <c r="C386" s="429"/>
      <c r="D386" s="429"/>
      <c r="E386" s="429"/>
      <c r="F386" s="429"/>
      <c r="G386" s="211"/>
      <c r="H386" s="224" t="s">
        <v>2616</v>
      </c>
      <c r="I386" s="212"/>
      <c r="J386" s="213"/>
      <c r="K386" s="214"/>
      <c r="L386" s="215"/>
      <c r="O386" s="330" t="s">
        <v>817</v>
      </c>
    </row>
    <row r="387" spans="1:24" s="330" customFormat="1" ht="15.75" customHeight="1">
      <c r="A387"/>
      <c r="B387" s="429"/>
      <c r="C387" s="429"/>
      <c r="D387" s="429"/>
      <c r="E387" s="429"/>
      <c r="F387" s="429"/>
      <c r="G387" s="211"/>
      <c r="H387" s="224" t="s">
        <v>2618</v>
      </c>
      <c r="I387" s="212"/>
      <c r="J387" s="213"/>
      <c r="K387" s="214"/>
      <c r="L387" s="215"/>
    </row>
    <row r="388" spans="1:24" s="330" customFormat="1" ht="15.75" customHeight="1">
      <c r="A388" s="210"/>
      <c r="B388" s="429"/>
      <c r="C388" s="429"/>
      <c r="D388" s="429"/>
      <c r="E388" s="429"/>
      <c r="F388" s="429"/>
      <c r="G388" s="211"/>
      <c r="H388" s="224" t="s">
        <v>2675</v>
      </c>
      <c r="I388" s="212"/>
      <c r="J388" s="213"/>
      <c r="K388" s="214"/>
      <c r="L388" s="215"/>
    </row>
    <row r="389" spans="1:24" s="330" customFormat="1" ht="15.75" customHeight="1">
      <c r="A389" s="210"/>
      <c r="B389" s="429"/>
      <c r="C389" s="429"/>
      <c r="D389" s="429"/>
      <c r="E389" s="429"/>
      <c r="F389" s="429"/>
      <c r="G389" s="211"/>
      <c r="I389" s="212"/>
      <c r="J389" s="213"/>
      <c r="K389" s="214"/>
      <c r="L389" s="215"/>
    </row>
    <row r="390" spans="1:24" s="303" customFormat="1" ht="40.5" customHeight="1">
      <c r="A390" s="67" t="s">
        <v>77</v>
      </c>
      <c r="B390" s="483" t="s">
        <v>2671</v>
      </c>
      <c r="C390" s="484"/>
      <c r="D390" s="483" t="s">
        <v>2672</v>
      </c>
      <c r="E390" s="484"/>
      <c r="F390" s="610" t="s">
        <v>2673</v>
      </c>
      <c r="G390" s="610"/>
      <c r="H390" s="610"/>
      <c r="I390" s="317" t="s">
        <v>893</v>
      </c>
      <c r="J390" s="317" t="s">
        <v>894</v>
      </c>
      <c r="K390" s="75"/>
      <c r="L390" s="75"/>
    </row>
    <row r="391" spans="1:24" s="39" customFormat="1" ht="16.5" customHeight="1">
      <c r="A391" s="241" t="s">
        <v>2670</v>
      </c>
      <c r="B391" s="468">
        <v>230</v>
      </c>
      <c r="C391" s="459"/>
      <c r="D391" s="468">
        <v>24</v>
      </c>
      <c r="E391" s="459"/>
      <c r="F391" s="608">
        <v>50</v>
      </c>
      <c r="G391" s="688"/>
      <c r="H391" s="609"/>
      <c r="I391" s="234">
        <v>38.666666666666664</v>
      </c>
      <c r="J391" s="202">
        <f t="shared" ref="J391" si="27">I391*0.9*72</f>
        <v>2505.6</v>
      </c>
      <c r="K391" s="222"/>
      <c r="L391" s="235"/>
    </row>
    <row r="392" spans="1:24" s="330" customFormat="1" ht="15">
      <c r="A392" s="76"/>
      <c r="B392" s="76"/>
      <c r="C392" s="76"/>
      <c r="D392" s="76"/>
      <c r="E392" s="76"/>
      <c r="F392" s="76"/>
      <c r="G392" s="76"/>
      <c r="H392" s="76"/>
      <c r="I392" s="77"/>
      <c r="J392" s="77"/>
      <c r="K392" s="78"/>
      <c r="L392" s="78"/>
      <c r="M392" s="39"/>
    </row>
    <row r="393" spans="1:24" s="330" customFormat="1" ht="15.75" customHeight="1">
      <c r="A393" s="57" t="s">
        <v>2828</v>
      </c>
      <c r="B393" s="163"/>
      <c r="C393" s="163"/>
      <c r="D393" s="163"/>
      <c r="E393" s="163"/>
      <c r="F393" s="163"/>
      <c r="G393" s="163"/>
      <c r="H393" s="163"/>
      <c r="I393" s="164"/>
      <c r="J393" s="165"/>
      <c r="K393" s="166"/>
      <c r="L393" s="167"/>
    </row>
    <row r="394" spans="1:24" s="330" customFormat="1" ht="15.75" customHeight="1">
      <c r="A394" s="204"/>
      <c r="B394" s="428" t="s">
        <v>2841</v>
      </c>
      <c r="C394" s="428"/>
      <c r="D394" s="428"/>
      <c r="E394" s="428"/>
      <c r="F394" s="428"/>
      <c r="G394" s="211"/>
      <c r="H394" s="224"/>
      <c r="I394" s="212"/>
      <c r="J394" s="207"/>
      <c r="K394" s="208"/>
      <c r="L394" s="209"/>
      <c r="X394" s="39"/>
    </row>
    <row r="395" spans="1:24" s="330" customFormat="1" ht="15.75" customHeight="1">
      <c r="A395" s="210"/>
      <c r="B395" s="429"/>
      <c r="C395" s="429"/>
      <c r="D395" s="429"/>
      <c r="E395" s="429"/>
      <c r="F395" s="429"/>
      <c r="G395" s="211"/>
      <c r="H395" s="224"/>
      <c r="I395" s="212"/>
      <c r="J395" s="213"/>
      <c r="K395" s="214"/>
      <c r="L395" s="215"/>
      <c r="O395" s="330" t="s">
        <v>817</v>
      </c>
    </row>
    <row r="396" spans="1:24" s="330" customFormat="1" ht="15.75" customHeight="1">
      <c r="A396" s="39"/>
      <c r="B396" s="429"/>
      <c r="C396" s="429"/>
      <c r="D396" s="429"/>
      <c r="E396" s="429"/>
      <c r="F396" s="429"/>
      <c r="G396" s="211"/>
      <c r="H396" s="224"/>
      <c r="I396" s="212"/>
      <c r="J396" s="213"/>
      <c r="K396" s="214"/>
      <c r="L396" s="215"/>
    </row>
    <row r="397" spans="1:24" s="330" customFormat="1" ht="15.75" customHeight="1">
      <c r="A397" s="210"/>
      <c r="B397" s="429"/>
      <c r="C397" s="429"/>
      <c r="D397" s="429"/>
      <c r="E397" s="429"/>
      <c r="F397" s="429"/>
      <c r="G397" s="211"/>
      <c r="H397" s="224"/>
      <c r="I397" s="212"/>
      <c r="J397" s="213"/>
      <c r="K397" s="214"/>
      <c r="L397" s="215"/>
    </row>
    <row r="398" spans="1:24" s="330" customFormat="1" ht="15.75" customHeight="1">
      <c r="A398" s="210"/>
      <c r="B398" s="429"/>
      <c r="C398" s="429"/>
      <c r="D398" s="429"/>
      <c r="E398" s="429"/>
      <c r="F398" s="429"/>
      <c r="G398" s="211"/>
      <c r="I398" s="212"/>
      <c r="J398" s="213"/>
      <c r="K398" s="214"/>
      <c r="L398" s="215"/>
    </row>
    <row r="399" spans="1:24" s="303" customFormat="1" ht="40.5" customHeight="1">
      <c r="A399" s="67" t="s">
        <v>77</v>
      </c>
      <c r="B399" s="483" t="s">
        <v>2829</v>
      </c>
      <c r="C399" s="491"/>
      <c r="D399" s="491"/>
      <c r="E399" s="484"/>
      <c r="F399" s="483" t="s">
        <v>2838</v>
      </c>
      <c r="G399" s="491"/>
      <c r="H399" s="484"/>
      <c r="I399" s="365" t="s">
        <v>893</v>
      </c>
      <c r="J399" s="365" t="s">
        <v>894</v>
      </c>
      <c r="K399" s="75"/>
      <c r="L399" s="75"/>
    </row>
    <row r="400" spans="1:24" s="39" customFormat="1" ht="16.5" customHeight="1">
      <c r="A400" s="366" t="s">
        <v>2820</v>
      </c>
      <c r="B400" s="468" t="s">
        <v>2830</v>
      </c>
      <c r="C400" s="458"/>
      <c r="D400" s="458"/>
      <c r="E400" s="459"/>
      <c r="F400" s="711" t="s">
        <v>2839</v>
      </c>
      <c r="G400" s="638"/>
      <c r="H400" s="612"/>
      <c r="I400" s="202">
        <v>24910.670000000002</v>
      </c>
      <c r="J400" s="202">
        <f t="shared" ref="J400:J407" si="28">I400*0.9</f>
        <v>22419.603000000003</v>
      </c>
      <c r="K400" s="203"/>
      <c r="L400" s="203"/>
      <c r="N400" s="378"/>
    </row>
    <row r="401" spans="1:14" s="39" customFormat="1" ht="16.5" customHeight="1">
      <c r="A401" s="366" t="s">
        <v>2821</v>
      </c>
      <c r="B401" s="468" t="s">
        <v>2833</v>
      </c>
      <c r="C401" s="458"/>
      <c r="D401" s="458"/>
      <c r="E401" s="459"/>
      <c r="F401" s="613"/>
      <c r="G401" s="639"/>
      <c r="H401" s="614"/>
      <c r="I401" s="202">
        <v>24910.670000000002</v>
      </c>
      <c r="J401" s="202">
        <f t="shared" si="28"/>
        <v>22419.603000000003</v>
      </c>
      <c r="K401" s="203"/>
      <c r="L401" s="203"/>
      <c r="N401" s="378"/>
    </row>
    <row r="402" spans="1:14" s="39" customFormat="1" ht="16.5" customHeight="1">
      <c r="A402" s="366" t="s">
        <v>2822</v>
      </c>
      <c r="B402" s="468" t="s">
        <v>2832</v>
      </c>
      <c r="C402" s="458"/>
      <c r="D402" s="458"/>
      <c r="E402" s="459"/>
      <c r="F402" s="613"/>
      <c r="G402" s="639"/>
      <c r="H402" s="614"/>
      <c r="I402" s="202">
        <v>24910.670000000002</v>
      </c>
      <c r="J402" s="202">
        <f t="shared" si="28"/>
        <v>22419.603000000003</v>
      </c>
      <c r="K402" s="203"/>
      <c r="L402" s="203"/>
      <c r="N402" s="378"/>
    </row>
    <row r="403" spans="1:14" s="39" customFormat="1" ht="16.5" customHeight="1">
      <c r="A403" s="366" t="s">
        <v>2823</v>
      </c>
      <c r="B403" s="468" t="s">
        <v>2831</v>
      </c>
      <c r="C403" s="458"/>
      <c r="D403" s="458"/>
      <c r="E403" s="459"/>
      <c r="F403" s="615"/>
      <c r="G403" s="640"/>
      <c r="H403" s="616"/>
      <c r="I403" s="202">
        <v>24910.670000000002</v>
      </c>
      <c r="J403" s="202">
        <f t="shared" si="28"/>
        <v>22419.603000000003</v>
      </c>
      <c r="K403" s="203"/>
      <c r="L403" s="203"/>
      <c r="N403" s="378"/>
    </row>
    <row r="404" spans="1:14" s="39" customFormat="1" ht="16.5" customHeight="1">
      <c r="A404" s="366" t="s">
        <v>2824</v>
      </c>
      <c r="B404" s="468" t="s">
        <v>2834</v>
      </c>
      <c r="C404" s="458"/>
      <c r="D404" s="458"/>
      <c r="E404" s="459"/>
      <c r="F404" s="711" t="s">
        <v>2840</v>
      </c>
      <c r="G404" s="638"/>
      <c r="H404" s="612"/>
      <c r="I404" s="202">
        <v>35073.53</v>
      </c>
      <c r="J404" s="202">
        <f t="shared" si="28"/>
        <v>31566.177</v>
      </c>
      <c r="K404" s="203"/>
      <c r="L404" s="203"/>
      <c r="N404" s="378"/>
    </row>
    <row r="405" spans="1:14" s="39" customFormat="1" ht="16.5" customHeight="1">
      <c r="A405" s="366" t="s">
        <v>2825</v>
      </c>
      <c r="B405" s="468" t="s">
        <v>2835</v>
      </c>
      <c r="C405" s="458"/>
      <c r="D405" s="458"/>
      <c r="E405" s="459"/>
      <c r="F405" s="613"/>
      <c r="G405" s="639"/>
      <c r="H405" s="614"/>
      <c r="I405" s="202">
        <v>41730</v>
      </c>
      <c r="J405" s="202">
        <f t="shared" si="28"/>
        <v>37557</v>
      </c>
      <c r="K405" s="203"/>
      <c r="L405" s="203"/>
      <c r="N405" s="378"/>
    </row>
    <row r="406" spans="1:14" s="39" customFormat="1" ht="16.5" customHeight="1">
      <c r="A406" s="366" t="s">
        <v>2826</v>
      </c>
      <c r="B406" s="468" t="s">
        <v>2836</v>
      </c>
      <c r="C406" s="458"/>
      <c r="D406" s="458"/>
      <c r="E406" s="459"/>
      <c r="F406" s="613"/>
      <c r="G406" s="639"/>
      <c r="H406" s="614"/>
      <c r="I406" s="202">
        <v>41730</v>
      </c>
      <c r="J406" s="202">
        <f t="shared" si="28"/>
        <v>37557</v>
      </c>
      <c r="K406" s="203"/>
      <c r="L406" s="203"/>
      <c r="N406" s="378"/>
    </row>
    <row r="407" spans="1:14" s="39" customFormat="1" ht="16.5" customHeight="1">
      <c r="A407" s="366" t="s">
        <v>2827</v>
      </c>
      <c r="B407" s="468" t="s">
        <v>2837</v>
      </c>
      <c r="C407" s="458"/>
      <c r="D407" s="458"/>
      <c r="E407" s="459"/>
      <c r="F407" s="615"/>
      <c r="G407" s="640"/>
      <c r="H407" s="616"/>
      <c r="I407" s="202">
        <v>46527.880000000005</v>
      </c>
      <c r="J407" s="202">
        <f t="shared" si="28"/>
        <v>41875.092000000004</v>
      </c>
      <c r="K407" s="203"/>
      <c r="L407" s="203"/>
      <c r="N407" s="378"/>
    </row>
    <row r="408" spans="1:14">
      <c r="A408" s="9" t="s">
        <v>361</v>
      </c>
    </row>
    <row r="416" spans="1:14" ht="15">
      <c r="B416"/>
    </row>
  </sheetData>
  <sheetProtection deleteColumns="0" deleteRows="0"/>
  <sortState xmlns:xlrd2="http://schemas.microsoft.com/office/spreadsheetml/2017/richdata2" ref="A2:E83">
    <sortCondition ref="A2"/>
  </sortState>
  <mergeCells count="400">
    <mergeCell ref="B405:E405"/>
    <mergeCell ref="B406:E406"/>
    <mergeCell ref="B407:E407"/>
    <mergeCell ref="F404:H407"/>
    <mergeCell ref="B402:E402"/>
    <mergeCell ref="B403:E403"/>
    <mergeCell ref="B404:E404"/>
    <mergeCell ref="F400:H403"/>
    <mergeCell ref="B394:F398"/>
    <mergeCell ref="F399:H399"/>
    <mergeCell ref="B399:E399"/>
    <mergeCell ref="B400:E400"/>
    <mergeCell ref="B401:E401"/>
    <mergeCell ref="B209:H209"/>
    <mergeCell ref="H219:H220"/>
    <mergeCell ref="B219:B220"/>
    <mergeCell ref="C219:C220"/>
    <mergeCell ref="D219:D220"/>
    <mergeCell ref="E219:E220"/>
    <mergeCell ref="F219:F220"/>
    <mergeCell ref="D143:E144"/>
    <mergeCell ref="D145:E149"/>
    <mergeCell ref="F143:H144"/>
    <mergeCell ref="F145:H149"/>
    <mergeCell ref="F202:H208"/>
    <mergeCell ref="B201:E201"/>
    <mergeCell ref="B202:E202"/>
    <mergeCell ref="B208:E208"/>
    <mergeCell ref="B152:F156"/>
    <mergeCell ref="B157:C157"/>
    <mergeCell ref="D157:E157"/>
    <mergeCell ref="F157:H157"/>
    <mergeCell ref="F158:H158"/>
    <mergeCell ref="F171:H171"/>
    <mergeCell ref="F172:H172"/>
    <mergeCell ref="F173:H173"/>
    <mergeCell ref="F174:H174"/>
    <mergeCell ref="B290:C290"/>
    <mergeCell ref="B291:C291"/>
    <mergeCell ref="B292:C292"/>
    <mergeCell ref="B293:C293"/>
    <mergeCell ref="F293:H293"/>
    <mergeCell ref="D287:E293"/>
    <mergeCell ref="F292:H292"/>
    <mergeCell ref="F291:H291"/>
    <mergeCell ref="B210:H210"/>
    <mergeCell ref="D268:E268"/>
    <mergeCell ref="D269:E269"/>
    <mergeCell ref="B266:C267"/>
    <mergeCell ref="B264:C265"/>
    <mergeCell ref="B259:C263"/>
    <mergeCell ref="D237:E237"/>
    <mergeCell ref="D238:E238"/>
    <mergeCell ref="D239:E239"/>
    <mergeCell ref="D261:E261"/>
    <mergeCell ref="D262:E262"/>
    <mergeCell ref="D265:E265"/>
    <mergeCell ref="D266:E266"/>
    <mergeCell ref="B240:H240"/>
    <mergeCell ref="B241:H241"/>
    <mergeCell ref="B237:C237"/>
    <mergeCell ref="B391:C391"/>
    <mergeCell ref="D391:E391"/>
    <mergeCell ref="B378:H378"/>
    <mergeCell ref="B379:H380"/>
    <mergeCell ref="B381:H381"/>
    <mergeCell ref="B382:H382"/>
    <mergeCell ref="B363:C365"/>
    <mergeCell ref="B367:C370"/>
    <mergeCell ref="E361:H361"/>
    <mergeCell ref="E362:H362"/>
    <mergeCell ref="E363:H363"/>
    <mergeCell ref="E364:H364"/>
    <mergeCell ref="E365:H365"/>
    <mergeCell ref="E366:H366"/>
    <mergeCell ref="E367:H367"/>
    <mergeCell ref="E368:H368"/>
    <mergeCell ref="E369:H369"/>
    <mergeCell ref="E370:H370"/>
    <mergeCell ref="D363:D364"/>
    <mergeCell ref="D367:D370"/>
    <mergeCell ref="F391:H391"/>
    <mergeCell ref="B385:F389"/>
    <mergeCell ref="B390:C390"/>
    <mergeCell ref="D390:E390"/>
    <mergeCell ref="F318:H318"/>
    <mergeCell ref="F319:H319"/>
    <mergeCell ref="F321:H321"/>
    <mergeCell ref="F312:H313"/>
    <mergeCell ref="F316:H317"/>
    <mergeCell ref="F322:H323"/>
    <mergeCell ref="F320:H320"/>
    <mergeCell ref="F314:H314"/>
    <mergeCell ref="F315:H315"/>
    <mergeCell ref="B343:C343"/>
    <mergeCell ref="F343:H343"/>
    <mergeCell ref="E342:E343"/>
    <mergeCell ref="D342:D343"/>
    <mergeCell ref="B322:C323"/>
    <mergeCell ref="B326:F330"/>
    <mergeCell ref="B331:C331"/>
    <mergeCell ref="D331:E331"/>
    <mergeCell ref="F331:H331"/>
    <mergeCell ref="B342:C342"/>
    <mergeCell ref="B311:C311"/>
    <mergeCell ref="D311:E311"/>
    <mergeCell ref="F311:H311"/>
    <mergeCell ref="F279:H279"/>
    <mergeCell ref="F282:H282"/>
    <mergeCell ref="B296:F300"/>
    <mergeCell ref="B301:C301"/>
    <mergeCell ref="D301:E301"/>
    <mergeCell ref="B279:C279"/>
    <mergeCell ref="B285:C285"/>
    <mergeCell ref="B286:C286"/>
    <mergeCell ref="B287:C287"/>
    <mergeCell ref="D283:E284"/>
    <mergeCell ref="D279:E282"/>
    <mergeCell ref="D285:E286"/>
    <mergeCell ref="F287:H288"/>
    <mergeCell ref="F285:H285"/>
    <mergeCell ref="F280:H281"/>
    <mergeCell ref="F286:H286"/>
    <mergeCell ref="F283:H284"/>
    <mergeCell ref="B306:F310"/>
    <mergeCell ref="F289:H289"/>
    <mergeCell ref="F290:H290"/>
    <mergeCell ref="B289:C289"/>
    <mergeCell ref="F175:H175"/>
    <mergeCell ref="G259:H270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G250:H253"/>
    <mergeCell ref="G254:H258"/>
    <mergeCell ref="D267:E267"/>
    <mergeCell ref="B196:F200"/>
    <mergeCell ref="K2:L2"/>
    <mergeCell ref="K3:L3"/>
    <mergeCell ref="B5:F9"/>
    <mergeCell ref="B10:C10"/>
    <mergeCell ref="F333:H333"/>
    <mergeCell ref="D332:E332"/>
    <mergeCell ref="D333:E333"/>
    <mergeCell ref="B352:C352"/>
    <mergeCell ref="B353:C353"/>
    <mergeCell ref="D352:E352"/>
    <mergeCell ref="D353:E353"/>
    <mergeCell ref="F352:H353"/>
    <mergeCell ref="B302:C302"/>
    <mergeCell ref="B303:C303"/>
    <mergeCell ref="D302:E302"/>
    <mergeCell ref="D303:E303"/>
    <mergeCell ref="F301:G301"/>
    <mergeCell ref="F302:G302"/>
    <mergeCell ref="F303:G303"/>
    <mergeCell ref="F10:H10"/>
    <mergeCell ref="F11:H11"/>
    <mergeCell ref="F12:H12"/>
    <mergeCell ref="F13:H13"/>
    <mergeCell ref="F14:H14"/>
    <mergeCell ref="F15:H15"/>
    <mergeCell ref="D10:E10"/>
    <mergeCell ref="D11:E15"/>
    <mergeCell ref="D41:E48"/>
    <mergeCell ref="F42:H42"/>
    <mergeCell ref="F43:H43"/>
    <mergeCell ref="F44:H44"/>
    <mergeCell ref="B27:F31"/>
    <mergeCell ref="B32:C32"/>
    <mergeCell ref="B18:F22"/>
    <mergeCell ref="B23:C23"/>
    <mergeCell ref="B24:C24"/>
    <mergeCell ref="B11:C15"/>
    <mergeCell ref="D23:E23"/>
    <mergeCell ref="D24:E24"/>
    <mergeCell ref="F23:H23"/>
    <mergeCell ref="F24:H24"/>
    <mergeCell ref="D32:E32"/>
    <mergeCell ref="D33:E40"/>
    <mergeCell ref="F32:H32"/>
    <mergeCell ref="F33:H33"/>
    <mergeCell ref="F34:H34"/>
    <mergeCell ref="F35:H35"/>
    <mergeCell ref="F45:H45"/>
    <mergeCell ref="F36:H36"/>
    <mergeCell ref="F37:H37"/>
    <mergeCell ref="F38:H38"/>
    <mergeCell ref="F39:H39"/>
    <mergeCell ref="F40:H40"/>
    <mergeCell ref="F41:H41"/>
    <mergeCell ref="B33:C48"/>
    <mergeCell ref="F57:H57"/>
    <mergeCell ref="F58:H58"/>
    <mergeCell ref="B51:F55"/>
    <mergeCell ref="B56:C56"/>
    <mergeCell ref="D56:E56"/>
    <mergeCell ref="F56:H56"/>
    <mergeCell ref="B57:C72"/>
    <mergeCell ref="D57:E64"/>
    <mergeCell ref="F62:H62"/>
    <mergeCell ref="F63:H63"/>
    <mergeCell ref="D65:E72"/>
    <mergeCell ref="F72:H72"/>
    <mergeCell ref="F69:H69"/>
    <mergeCell ref="F70:H70"/>
    <mergeCell ref="F96:H96"/>
    <mergeCell ref="F97:H97"/>
    <mergeCell ref="F98:H98"/>
    <mergeCell ref="F99:H99"/>
    <mergeCell ref="F100:H100"/>
    <mergeCell ref="F112:H112"/>
    <mergeCell ref="F113:H113"/>
    <mergeCell ref="F114:H114"/>
    <mergeCell ref="F46:H46"/>
    <mergeCell ref="F47:H47"/>
    <mergeCell ref="F48:H48"/>
    <mergeCell ref="B75:F79"/>
    <mergeCell ref="B80:C80"/>
    <mergeCell ref="D80:E80"/>
    <mergeCell ref="F80:H80"/>
    <mergeCell ref="F59:H59"/>
    <mergeCell ref="F60:H60"/>
    <mergeCell ref="F61:H61"/>
    <mergeCell ref="F71:H71"/>
    <mergeCell ref="F64:H64"/>
    <mergeCell ref="F65:H65"/>
    <mergeCell ref="F66:H66"/>
    <mergeCell ref="F67:H67"/>
    <mergeCell ref="F68:H68"/>
    <mergeCell ref="F86:H86"/>
    <mergeCell ref="B103:F107"/>
    <mergeCell ref="B108:C108"/>
    <mergeCell ref="D108:E108"/>
    <mergeCell ref="F108:H108"/>
    <mergeCell ref="F109:H109"/>
    <mergeCell ref="F110:H110"/>
    <mergeCell ref="F111:H111"/>
    <mergeCell ref="F81:H81"/>
    <mergeCell ref="B81:C86"/>
    <mergeCell ref="D81:E86"/>
    <mergeCell ref="F82:H82"/>
    <mergeCell ref="F83:H83"/>
    <mergeCell ref="F84:H84"/>
    <mergeCell ref="F85:H85"/>
    <mergeCell ref="D109:E117"/>
    <mergeCell ref="B109:C117"/>
    <mergeCell ref="B89:F93"/>
    <mergeCell ref="B94:C94"/>
    <mergeCell ref="D94:E94"/>
    <mergeCell ref="F94:H94"/>
    <mergeCell ref="B95:C100"/>
    <mergeCell ref="D95:E100"/>
    <mergeCell ref="F95:H95"/>
    <mergeCell ref="F131:H131"/>
    <mergeCell ref="F132:H132"/>
    <mergeCell ref="F133:H133"/>
    <mergeCell ref="B120:F124"/>
    <mergeCell ref="B125:C125"/>
    <mergeCell ref="D125:E125"/>
    <mergeCell ref="F125:H125"/>
    <mergeCell ref="F115:H115"/>
    <mergeCell ref="F116:H116"/>
    <mergeCell ref="F117:H117"/>
    <mergeCell ref="F201:H201"/>
    <mergeCell ref="B223:F227"/>
    <mergeCell ref="B228:C228"/>
    <mergeCell ref="D228:E228"/>
    <mergeCell ref="B126:C142"/>
    <mergeCell ref="D126:E130"/>
    <mergeCell ref="D131:E142"/>
    <mergeCell ref="B143:C144"/>
    <mergeCell ref="B145:C149"/>
    <mergeCell ref="F136:H136"/>
    <mergeCell ref="F137:H137"/>
    <mergeCell ref="F138:H138"/>
    <mergeCell ref="F139:H139"/>
    <mergeCell ref="F140:H140"/>
    <mergeCell ref="F141:H141"/>
    <mergeCell ref="F142:H142"/>
    <mergeCell ref="F134:H134"/>
    <mergeCell ref="F135:H135"/>
    <mergeCell ref="F126:H126"/>
    <mergeCell ref="F127:H127"/>
    <mergeCell ref="F128:H128"/>
    <mergeCell ref="F129:H129"/>
    <mergeCell ref="F130:H130"/>
    <mergeCell ref="B213:F217"/>
    <mergeCell ref="B239:C239"/>
    <mergeCell ref="B229:C232"/>
    <mergeCell ref="F229:F232"/>
    <mergeCell ref="B233:C234"/>
    <mergeCell ref="B235:C236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F233:F234"/>
    <mergeCell ref="F235:F236"/>
    <mergeCell ref="G228:H228"/>
    <mergeCell ref="G238:H239"/>
    <mergeCell ref="G229:H237"/>
    <mergeCell ref="D270:E270"/>
    <mergeCell ref="D263:E264"/>
    <mergeCell ref="B268:C268"/>
    <mergeCell ref="B269:C269"/>
    <mergeCell ref="B270:C270"/>
    <mergeCell ref="B319:C319"/>
    <mergeCell ref="B312:C313"/>
    <mergeCell ref="B273:F277"/>
    <mergeCell ref="B278:C278"/>
    <mergeCell ref="D278:E278"/>
    <mergeCell ref="F278:H278"/>
    <mergeCell ref="B244:F248"/>
    <mergeCell ref="B249:C249"/>
    <mergeCell ref="D249:E249"/>
    <mergeCell ref="G249:H249"/>
    <mergeCell ref="F259:F263"/>
    <mergeCell ref="F264:F265"/>
    <mergeCell ref="F266:F267"/>
    <mergeCell ref="D259:E259"/>
    <mergeCell ref="D260:E260"/>
    <mergeCell ref="B238:C238"/>
    <mergeCell ref="B320:C320"/>
    <mergeCell ref="D316:E319"/>
    <mergeCell ref="D312:E315"/>
    <mergeCell ref="D320:E320"/>
    <mergeCell ref="D322:E323"/>
    <mergeCell ref="B321:C321"/>
    <mergeCell ref="B314:C314"/>
    <mergeCell ref="B315:C315"/>
    <mergeCell ref="D321:E321"/>
    <mergeCell ref="B318:C318"/>
    <mergeCell ref="F168:H168"/>
    <mergeCell ref="F390:H390"/>
    <mergeCell ref="F341:H341"/>
    <mergeCell ref="F342:H342"/>
    <mergeCell ref="B332:C332"/>
    <mergeCell ref="B362:C362"/>
    <mergeCell ref="B366:C366"/>
    <mergeCell ref="B280:C281"/>
    <mergeCell ref="B288:C288"/>
    <mergeCell ref="B282:C282"/>
    <mergeCell ref="B283:C283"/>
    <mergeCell ref="B284:C284"/>
    <mergeCell ref="B373:F377"/>
    <mergeCell ref="B361:C361"/>
    <mergeCell ref="B346:F350"/>
    <mergeCell ref="B351:C351"/>
    <mergeCell ref="D351:E351"/>
    <mergeCell ref="F351:H351"/>
    <mergeCell ref="B316:C317"/>
    <mergeCell ref="B356:F360"/>
    <mergeCell ref="F332:H332"/>
    <mergeCell ref="B336:F340"/>
    <mergeCell ref="B341:C341"/>
    <mergeCell ref="B333:C333"/>
    <mergeCell ref="B203:E203"/>
    <mergeCell ref="B204:E204"/>
    <mergeCell ref="B205:E205"/>
    <mergeCell ref="B206:E206"/>
    <mergeCell ref="B207:E207"/>
    <mergeCell ref="F169:H169"/>
    <mergeCell ref="F170:H170"/>
    <mergeCell ref="F177:H193"/>
    <mergeCell ref="F176:H176"/>
    <mergeCell ref="B158:C175"/>
    <mergeCell ref="B176:C176"/>
    <mergeCell ref="B177:C193"/>
    <mergeCell ref="D158:E175"/>
    <mergeCell ref="D176:E176"/>
    <mergeCell ref="D177:E193"/>
    <mergeCell ref="F159:H159"/>
    <mergeCell ref="F160:H160"/>
    <mergeCell ref="F161:H161"/>
    <mergeCell ref="F162:H162"/>
    <mergeCell ref="F163:H163"/>
    <mergeCell ref="F164:H164"/>
    <mergeCell ref="F165:H165"/>
    <mergeCell ref="F166:H166"/>
    <mergeCell ref="F167:H167"/>
  </mergeCells>
  <hyperlinks>
    <hyperlink ref="M1" location="СОДЕРЖАНИЕ!A1" display="назад в оглавление" xr:uid="{00000000-0004-0000-0D00-000000000000}"/>
  </hyperlinks>
  <pageMargins left="0.75" right="0.75" top="1" bottom="1" header="0.5" footer="0.5"/>
  <pageSetup paperSize="9" scale="10" orientation="portrait" r:id="rId1"/>
  <headerFooter alignWithMargins="0"/>
  <colBreaks count="1" manualBreakCount="1">
    <brk id="6" max="1048575" man="1"/>
  </colBreaks>
  <ignoredErrors>
    <ignoredError sqref="C408:D537" unlocked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60C0"/>
  </sheetPr>
  <dimension ref="A1:X46"/>
  <sheetViews>
    <sheetView view="pageBreakPreview" zoomScaleNormal="100" zoomScaleSheetLayoutView="100" workbookViewId="0">
      <selection activeCell="K40" sqref="K40:L44"/>
    </sheetView>
  </sheetViews>
  <sheetFormatPr defaultRowHeight="15"/>
  <cols>
    <col min="1" max="1" width="25.7109375" style="8" customWidth="1"/>
    <col min="2" max="2" width="15.7109375" style="4" customWidth="1"/>
    <col min="3" max="3" width="15.7109375" style="21" customWidth="1"/>
    <col min="4" max="8" width="15.7109375" style="3" customWidth="1"/>
    <col min="9" max="12" width="11.7109375" style="3" customWidth="1"/>
    <col min="13" max="16384" width="9.140625" style="3"/>
  </cols>
  <sheetData>
    <row r="1" spans="1:24" s="303" customFormat="1" ht="39.950000000000003" customHeight="1">
      <c r="A1" s="132"/>
      <c r="B1" s="132"/>
      <c r="C1" s="132"/>
      <c r="D1" s="272"/>
      <c r="E1" s="273"/>
      <c r="F1" s="273"/>
      <c r="G1" s="274"/>
      <c r="H1" s="274"/>
      <c r="I1" s="273"/>
      <c r="J1" s="273"/>
      <c r="K1" s="273"/>
      <c r="L1" s="273"/>
      <c r="M1" s="229" t="s">
        <v>331</v>
      </c>
      <c r="N1" s="273"/>
      <c r="O1" s="273"/>
      <c r="P1" s="229"/>
    </row>
    <row r="2" spans="1:24" s="303" customFormat="1" ht="39.950000000000003" customHeight="1">
      <c r="A2" s="132"/>
      <c r="B2" s="132"/>
      <c r="C2" s="132"/>
      <c r="D2" s="272"/>
      <c r="E2" s="273"/>
      <c r="F2" s="273"/>
      <c r="G2" s="274"/>
      <c r="H2" s="274"/>
      <c r="I2" s="273"/>
      <c r="J2" s="273"/>
      <c r="K2" s="431" t="s">
        <v>942</v>
      </c>
      <c r="L2" s="431"/>
      <c r="M2" s="273"/>
    </row>
    <row r="3" spans="1:24" s="303" customFormat="1" ht="39.950000000000003" customHeight="1">
      <c r="A3" s="132"/>
      <c r="B3" s="132"/>
      <c r="C3" s="132"/>
      <c r="D3" s="272"/>
      <c r="E3" s="273"/>
      <c r="F3" s="273"/>
      <c r="G3" s="274"/>
      <c r="H3" s="274"/>
      <c r="I3" s="273"/>
      <c r="J3" s="273"/>
      <c r="K3" s="432">
        <v>0</v>
      </c>
      <c r="L3" s="432"/>
      <c r="M3" s="273"/>
    </row>
    <row r="4" spans="1:24" s="199" customFormat="1" ht="18.75">
      <c r="A4" s="57" t="s">
        <v>314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353" t="s">
        <v>2687</v>
      </c>
    </row>
    <row r="5" spans="1:24" s="199" customFormat="1" ht="15.75">
      <c r="A5" s="204"/>
      <c r="B5" s="428" t="s">
        <v>2124</v>
      </c>
      <c r="C5" s="428"/>
      <c r="D5" s="428"/>
      <c r="E5" s="428"/>
      <c r="F5" s="428"/>
      <c r="G5" s="211"/>
      <c r="H5" s="224" t="s">
        <v>2125</v>
      </c>
      <c r="I5" s="212"/>
      <c r="J5" s="207"/>
      <c r="K5" s="208"/>
      <c r="L5" s="209"/>
      <c r="M5" s="224"/>
      <c r="X5" s="39"/>
    </row>
    <row r="6" spans="1:24" s="199" customFormat="1" ht="15.75">
      <c r="A6" s="210"/>
      <c r="B6" s="429"/>
      <c r="C6" s="429"/>
      <c r="D6" s="429"/>
      <c r="E6" s="429"/>
      <c r="F6" s="429"/>
      <c r="G6" s="211"/>
      <c r="H6" s="224" t="s">
        <v>2126</v>
      </c>
      <c r="I6" s="212"/>
      <c r="J6" s="213"/>
      <c r="K6" s="214"/>
      <c r="L6" s="215"/>
      <c r="M6" s="224"/>
    </row>
    <row r="7" spans="1:24" s="199" customFormat="1" ht="15.75">
      <c r="A7" s="210"/>
      <c r="B7" s="429"/>
      <c r="C7" s="429"/>
      <c r="D7" s="429"/>
      <c r="E7" s="429"/>
      <c r="F7" s="429"/>
      <c r="G7" s="211"/>
      <c r="H7" s="224" t="s">
        <v>2127</v>
      </c>
      <c r="I7" s="212"/>
      <c r="J7" s="213"/>
      <c r="K7" s="214"/>
      <c r="L7" s="215"/>
      <c r="O7" s="199" t="s">
        <v>817</v>
      </c>
    </row>
    <row r="8" spans="1:24" s="199" customFormat="1" ht="15.75">
      <c r="A8" s="210"/>
      <c r="B8" s="429"/>
      <c r="C8" s="429"/>
      <c r="D8" s="429"/>
      <c r="E8" s="429"/>
      <c r="F8" s="429"/>
      <c r="G8" s="211"/>
      <c r="H8" s="224" t="s">
        <v>2122</v>
      </c>
      <c r="I8" s="212"/>
      <c r="J8" s="213"/>
      <c r="K8" s="214"/>
      <c r="L8" s="215"/>
    </row>
    <row r="9" spans="1:24" s="199" customFormat="1" ht="15.75">
      <c r="A9" s="210"/>
      <c r="B9" s="429"/>
      <c r="C9" s="429"/>
      <c r="D9" s="429"/>
      <c r="E9" s="429"/>
      <c r="F9" s="429"/>
      <c r="G9" s="211"/>
      <c r="H9" s="224" t="s">
        <v>2123</v>
      </c>
      <c r="I9" s="212"/>
      <c r="J9" s="213"/>
      <c r="K9" s="214"/>
      <c r="L9" s="215"/>
    </row>
    <row r="10" spans="1:24" s="303" customFormat="1" ht="40.5" customHeight="1">
      <c r="A10" s="67" t="s">
        <v>77</v>
      </c>
      <c r="B10" s="311" t="s">
        <v>2097</v>
      </c>
      <c r="C10" s="311" t="s">
        <v>1741</v>
      </c>
      <c r="D10" s="311" t="s">
        <v>2098</v>
      </c>
      <c r="E10" s="311" t="s">
        <v>2099</v>
      </c>
      <c r="F10" s="311" t="s">
        <v>2100</v>
      </c>
      <c r="G10" s="311" t="s">
        <v>2101</v>
      </c>
      <c r="H10" s="311" t="s">
        <v>2096</v>
      </c>
      <c r="I10" s="308" t="s">
        <v>893</v>
      </c>
      <c r="J10" s="308" t="s">
        <v>894</v>
      </c>
      <c r="K10" s="75"/>
      <c r="L10" s="75"/>
    </row>
    <row r="11" spans="1:24" s="39" customFormat="1" ht="41.1" hidden="1" customHeight="1">
      <c r="A11" s="265"/>
      <c r="B11" s="265"/>
      <c r="C11" s="314"/>
      <c r="D11" s="313"/>
      <c r="E11" s="313">
        <v>56.5</v>
      </c>
      <c r="F11" s="17"/>
      <c r="G11" s="17"/>
      <c r="H11" s="313"/>
      <c r="I11" s="313"/>
      <c r="J11" s="313"/>
      <c r="K11" s="313"/>
      <c r="L11" s="313"/>
    </row>
    <row r="12" spans="1:24" s="39" customFormat="1" ht="16.5" customHeight="1">
      <c r="A12" s="194" t="s">
        <v>485</v>
      </c>
      <c r="B12" s="309" t="s">
        <v>2102</v>
      </c>
      <c r="C12" s="618" t="s">
        <v>844</v>
      </c>
      <c r="D12" s="618">
        <v>6.2E-2</v>
      </c>
      <c r="E12" s="728" t="s">
        <v>2106</v>
      </c>
      <c r="F12" s="312" t="s">
        <v>2107</v>
      </c>
      <c r="G12" s="288">
        <v>1</v>
      </c>
      <c r="H12" s="310">
        <v>0.52</v>
      </c>
      <c r="I12" s="202">
        <v>48289.280000000006</v>
      </c>
      <c r="J12" s="202">
        <f>I12*0.9</f>
        <v>43460.352000000006</v>
      </c>
      <c r="K12" s="203"/>
      <c r="L12" s="203"/>
    </row>
    <row r="13" spans="1:24" s="39" customFormat="1" ht="16.5" customHeight="1">
      <c r="A13" s="194" t="s">
        <v>755</v>
      </c>
      <c r="B13" s="309" t="s">
        <v>2102</v>
      </c>
      <c r="C13" s="622"/>
      <c r="D13" s="622"/>
      <c r="E13" s="729"/>
      <c r="F13" s="267" t="s">
        <v>2108</v>
      </c>
      <c r="G13" s="288">
        <v>1.6</v>
      </c>
      <c r="H13" s="310">
        <v>0.82</v>
      </c>
      <c r="I13" s="202">
        <v>48299.68</v>
      </c>
      <c r="J13" s="202">
        <f t="shared" ref="J13:J20" si="0">I13*0.9</f>
        <v>43469.712</v>
      </c>
      <c r="K13" s="203"/>
      <c r="L13" s="203"/>
    </row>
    <row r="14" spans="1:24" s="39" customFormat="1" ht="16.5" customHeight="1">
      <c r="A14" s="194" t="s">
        <v>486</v>
      </c>
      <c r="B14" s="309" t="s">
        <v>2102</v>
      </c>
      <c r="C14" s="622"/>
      <c r="D14" s="622"/>
      <c r="E14" s="729"/>
      <c r="F14" s="267" t="s">
        <v>2109</v>
      </c>
      <c r="G14" s="288">
        <v>2.5</v>
      </c>
      <c r="H14" s="310">
        <v>1.28</v>
      </c>
      <c r="I14" s="202">
        <v>48180.080000000009</v>
      </c>
      <c r="J14" s="202">
        <f t="shared" si="0"/>
        <v>43362.072000000007</v>
      </c>
      <c r="K14" s="203"/>
      <c r="L14" s="203"/>
    </row>
    <row r="15" spans="1:24" s="39" customFormat="1" ht="16.5" customHeight="1">
      <c r="A15" s="194" t="s">
        <v>487</v>
      </c>
      <c r="B15" s="309" t="s">
        <v>2102</v>
      </c>
      <c r="C15" s="622"/>
      <c r="D15" s="619"/>
      <c r="E15" s="729"/>
      <c r="F15" s="267" t="s">
        <v>2110</v>
      </c>
      <c r="G15" s="288">
        <v>4</v>
      </c>
      <c r="H15" s="310">
        <v>1.78</v>
      </c>
      <c r="I15" s="202">
        <v>47309.600000000006</v>
      </c>
      <c r="J15" s="202">
        <f t="shared" si="0"/>
        <v>42578.640000000007</v>
      </c>
      <c r="K15" s="203"/>
      <c r="L15" s="203"/>
    </row>
    <row r="16" spans="1:24" s="39" customFormat="1" ht="16.5" customHeight="1">
      <c r="A16" s="194" t="s">
        <v>488</v>
      </c>
      <c r="B16" s="309" t="s">
        <v>2103</v>
      </c>
      <c r="C16" s="622"/>
      <c r="D16" s="618">
        <v>0.1</v>
      </c>
      <c r="E16" s="729"/>
      <c r="F16" s="267" t="s">
        <v>2110</v>
      </c>
      <c r="G16" s="288">
        <v>4</v>
      </c>
      <c r="H16" s="310">
        <v>2.1</v>
      </c>
      <c r="I16" s="202">
        <v>47686.080000000002</v>
      </c>
      <c r="J16" s="202">
        <f t="shared" si="0"/>
        <v>42917.472000000002</v>
      </c>
      <c r="K16" s="203"/>
      <c r="L16" s="203"/>
    </row>
    <row r="17" spans="1:24" s="39" customFormat="1" ht="16.5" customHeight="1">
      <c r="A17" s="194" t="s">
        <v>489</v>
      </c>
      <c r="B17" s="309" t="s">
        <v>2103</v>
      </c>
      <c r="C17" s="622"/>
      <c r="D17" s="619"/>
      <c r="E17" s="729"/>
      <c r="F17" s="267" t="s">
        <v>2111</v>
      </c>
      <c r="G17" s="288">
        <v>6.3</v>
      </c>
      <c r="H17" s="310">
        <v>2.7</v>
      </c>
      <c r="I17" s="202">
        <v>48493.120000000003</v>
      </c>
      <c r="J17" s="202">
        <f t="shared" si="0"/>
        <v>43643.808000000005</v>
      </c>
      <c r="K17" s="203"/>
      <c r="L17" s="203"/>
    </row>
    <row r="18" spans="1:24" s="39" customFormat="1" ht="16.5" customHeight="1">
      <c r="A18" s="194" t="s">
        <v>490</v>
      </c>
      <c r="B18" s="309" t="s">
        <v>2104</v>
      </c>
      <c r="C18" s="622"/>
      <c r="D18" s="618">
        <v>0.22</v>
      </c>
      <c r="E18" s="729"/>
      <c r="F18" s="267" t="s">
        <v>2111</v>
      </c>
      <c r="G18" s="288">
        <v>6.3</v>
      </c>
      <c r="H18" s="315">
        <v>5</v>
      </c>
      <c r="I18" s="202">
        <v>53636.700000000004</v>
      </c>
      <c r="J18" s="202">
        <f t="shared" si="0"/>
        <v>48273.030000000006</v>
      </c>
      <c r="K18" s="203"/>
      <c r="L18" s="203"/>
    </row>
    <row r="19" spans="1:24" s="39" customFormat="1" ht="16.5" customHeight="1">
      <c r="A19" s="194" t="s">
        <v>2471</v>
      </c>
      <c r="B19" s="309" t="s">
        <v>2104</v>
      </c>
      <c r="C19" s="622"/>
      <c r="D19" s="622"/>
      <c r="E19" s="729"/>
      <c r="F19" s="267" t="s">
        <v>2112</v>
      </c>
      <c r="G19" s="288">
        <v>10</v>
      </c>
      <c r="H19" s="310">
        <v>5.8</v>
      </c>
      <c r="I19" s="202">
        <v>54670.720000000001</v>
      </c>
      <c r="J19" s="202">
        <f t="shared" si="0"/>
        <v>49203.648000000001</v>
      </c>
      <c r="K19" s="203"/>
      <c r="L19" s="203"/>
    </row>
    <row r="20" spans="1:24" s="39" customFormat="1" ht="16.5" customHeight="1">
      <c r="A20" s="241" t="s">
        <v>2472</v>
      </c>
      <c r="B20" s="309" t="s">
        <v>2105</v>
      </c>
      <c r="C20" s="619"/>
      <c r="D20" s="619"/>
      <c r="E20" s="730"/>
      <c r="F20" s="267" t="s">
        <v>2113</v>
      </c>
      <c r="G20" s="288">
        <v>16</v>
      </c>
      <c r="H20" s="315">
        <v>7</v>
      </c>
      <c r="I20" s="202">
        <v>68820.960000000006</v>
      </c>
      <c r="J20" s="202">
        <f t="shared" si="0"/>
        <v>61938.864000000009</v>
      </c>
      <c r="K20" s="203"/>
      <c r="L20" s="203"/>
    </row>
    <row r="21" spans="1:24" s="39" customFormat="1" ht="16.5" customHeight="1">
      <c r="A21" s="518"/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</row>
    <row r="22" spans="1:24" s="199" customFormat="1" ht="18.75">
      <c r="A22" s="57" t="s">
        <v>2095</v>
      </c>
      <c r="B22" s="163"/>
      <c r="C22" s="163"/>
      <c r="D22" s="163"/>
      <c r="E22" s="163"/>
      <c r="F22" s="163"/>
      <c r="G22" s="163"/>
      <c r="H22" s="163"/>
      <c r="I22" s="164"/>
      <c r="J22" s="165"/>
      <c r="K22" s="166"/>
      <c r="L22" s="353" t="s">
        <v>2687</v>
      </c>
    </row>
    <row r="23" spans="1:24" s="199" customFormat="1" ht="15.75" customHeight="1">
      <c r="A23" s="204"/>
      <c r="B23" s="428" t="s">
        <v>2114</v>
      </c>
      <c r="C23" s="428"/>
      <c r="D23" s="428"/>
      <c r="E23" s="428"/>
      <c r="F23" s="428"/>
      <c r="G23" s="211"/>
      <c r="H23" s="224" t="s">
        <v>2125</v>
      </c>
      <c r="I23" s="212"/>
      <c r="J23" s="207"/>
      <c r="K23" s="208"/>
      <c r="L23" s="209"/>
      <c r="X23" s="39"/>
    </row>
    <row r="24" spans="1:24" s="199" customFormat="1" ht="15.75">
      <c r="A24" s="210"/>
      <c r="B24" s="429"/>
      <c r="C24" s="429"/>
      <c r="D24" s="429"/>
      <c r="E24" s="429"/>
      <c r="F24" s="429"/>
      <c r="G24" s="211"/>
      <c r="H24" s="224" t="s">
        <v>2126</v>
      </c>
      <c r="I24" s="212"/>
      <c r="J24" s="213"/>
      <c r="K24" s="214"/>
      <c r="L24" s="215"/>
    </row>
    <row r="25" spans="1:24" s="199" customFormat="1" ht="15.75">
      <c r="A25" s="210"/>
      <c r="B25" s="429"/>
      <c r="C25" s="429"/>
      <c r="D25" s="429"/>
      <c r="E25" s="429"/>
      <c r="F25" s="429"/>
      <c r="G25" s="211"/>
      <c r="H25" s="224" t="s">
        <v>2128</v>
      </c>
      <c r="I25" s="212"/>
      <c r="J25" s="213"/>
      <c r="K25" s="214"/>
      <c r="L25" s="215"/>
    </row>
    <row r="26" spans="1:24" s="199" customFormat="1" ht="15.75">
      <c r="A26" s="210"/>
      <c r="B26" s="429"/>
      <c r="C26" s="429"/>
      <c r="D26" s="429"/>
      <c r="E26" s="429"/>
      <c r="F26" s="429"/>
      <c r="G26" s="211"/>
      <c r="H26" s="224" t="s">
        <v>2326</v>
      </c>
      <c r="I26" s="212"/>
      <c r="J26" s="213"/>
      <c r="K26" s="214"/>
      <c r="L26" s="215"/>
    </row>
    <row r="27" spans="1:24" s="199" customFormat="1" ht="15.75">
      <c r="A27" s="210"/>
      <c r="B27" s="430"/>
      <c r="C27" s="430"/>
      <c r="D27" s="430"/>
      <c r="E27" s="430"/>
      <c r="F27" s="430"/>
      <c r="G27" s="211"/>
      <c r="H27" s="224" t="s">
        <v>2123</v>
      </c>
      <c r="I27" s="212"/>
      <c r="J27" s="213"/>
      <c r="K27" s="214"/>
      <c r="L27" s="215"/>
    </row>
    <row r="28" spans="1:24" s="303" customFormat="1" ht="40.5" customHeight="1">
      <c r="A28" s="67" t="s">
        <v>77</v>
      </c>
      <c r="B28" s="311" t="s">
        <v>2097</v>
      </c>
      <c r="C28" s="311" t="s">
        <v>1741</v>
      </c>
      <c r="D28" s="311" t="s">
        <v>2098</v>
      </c>
      <c r="E28" s="311" t="s">
        <v>2099</v>
      </c>
      <c r="F28" s="311" t="s">
        <v>2100</v>
      </c>
      <c r="G28" s="311" t="s">
        <v>2101</v>
      </c>
      <c r="H28" s="311" t="s">
        <v>2116</v>
      </c>
      <c r="I28" s="308" t="s">
        <v>893</v>
      </c>
      <c r="J28" s="308" t="s">
        <v>894</v>
      </c>
      <c r="K28" s="75"/>
      <c r="L28" s="75"/>
    </row>
    <row r="29" spans="1:24" s="39" customFormat="1" ht="41.1" hidden="1" customHeight="1">
      <c r="A29" s="265"/>
      <c r="B29" s="265"/>
      <c r="C29" s="314"/>
      <c r="D29" s="313"/>
      <c r="E29" s="313">
        <v>56.5</v>
      </c>
      <c r="F29" s="17"/>
      <c r="G29" s="17"/>
      <c r="H29" s="313"/>
      <c r="I29" s="313"/>
      <c r="J29" s="313"/>
      <c r="K29" s="313"/>
      <c r="L29" s="313"/>
    </row>
    <row r="30" spans="1:24" s="39" customFormat="1" ht="16.5" customHeight="1">
      <c r="A30" s="194" t="s">
        <v>315</v>
      </c>
      <c r="B30" s="309" t="s">
        <v>292</v>
      </c>
      <c r="C30" s="312" t="s">
        <v>292</v>
      </c>
      <c r="D30" s="312" t="s">
        <v>292</v>
      </c>
      <c r="E30" s="618" t="s">
        <v>2120</v>
      </c>
      <c r="F30" s="267" t="s">
        <v>2110</v>
      </c>
      <c r="G30" s="288">
        <v>4</v>
      </c>
      <c r="H30" s="310" t="s">
        <v>2117</v>
      </c>
      <c r="I30" s="202">
        <v>20917.600000000006</v>
      </c>
      <c r="J30" s="202">
        <f>I30*0.9</f>
        <v>18825.840000000007</v>
      </c>
      <c r="K30" s="203"/>
      <c r="L30" s="203"/>
    </row>
    <row r="31" spans="1:24" s="39" customFormat="1" ht="16.5" customHeight="1">
      <c r="A31" s="194" t="s">
        <v>316</v>
      </c>
      <c r="B31" s="309" t="s">
        <v>292</v>
      </c>
      <c r="C31" s="312" t="s">
        <v>292</v>
      </c>
      <c r="D31" s="312" t="s">
        <v>292</v>
      </c>
      <c r="E31" s="622"/>
      <c r="F31" s="267" t="s">
        <v>2112</v>
      </c>
      <c r="G31" s="288">
        <v>10</v>
      </c>
      <c r="H31" s="310" t="s">
        <v>2118</v>
      </c>
      <c r="I31" s="202">
        <v>20860.400000000001</v>
      </c>
      <c r="J31" s="202">
        <f t="shared" ref="J31:J32" si="1">I31*0.9</f>
        <v>18774.36</v>
      </c>
      <c r="K31" s="203"/>
      <c r="L31" s="203"/>
    </row>
    <row r="32" spans="1:24" s="39" customFormat="1" ht="16.5" customHeight="1">
      <c r="A32" s="194" t="s">
        <v>317</v>
      </c>
      <c r="B32" s="309" t="s">
        <v>292</v>
      </c>
      <c r="C32" s="312" t="s">
        <v>292</v>
      </c>
      <c r="D32" s="312" t="s">
        <v>292</v>
      </c>
      <c r="E32" s="619"/>
      <c r="F32" s="267" t="s">
        <v>2113</v>
      </c>
      <c r="G32" s="288">
        <v>16</v>
      </c>
      <c r="H32" s="310" t="s">
        <v>2119</v>
      </c>
      <c r="I32" s="202">
        <v>24726.9</v>
      </c>
      <c r="J32" s="202">
        <f t="shared" si="1"/>
        <v>22254.210000000003</v>
      </c>
      <c r="K32" s="203"/>
      <c r="L32" s="203"/>
    </row>
    <row r="33" spans="1:24" s="39" customFormat="1" ht="16.5" customHeight="1">
      <c r="A33" s="518"/>
      <c r="B33" s="518"/>
      <c r="C33" s="518"/>
      <c r="D33" s="518"/>
      <c r="E33" s="518"/>
      <c r="F33" s="518"/>
      <c r="G33" s="518"/>
      <c r="H33" s="518"/>
      <c r="I33" s="518"/>
      <c r="J33" s="518"/>
      <c r="K33" s="518"/>
      <c r="L33" s="518"/>
    </row>
    <row r="34" spans="1:24" s="199" customFormat="1" ht="18.75">
      <c r="A34" s="57" t="s">
        <v>2095</v>
      </c>
      <c r="B34" s="163"/>
      <c r="C34" s="163"/>
      <c r="D34" s="163"/>
      <c r="E34" s="163"/>
      <c r="F34" s="163"/>
      <c r="G34" s="163"/>
      <c r="H34" s="163"/>
      <c r="I34" s="164"/>
      <c r="J34" s="165"/>
      <c r="K34" s="166"/>
      <c r="L34" s="353" t="s">
        <v>2687</v>
      </c>
    </row>
    <row r="35" spans="1:24" s="199" customFormat="1" ht="15.75">
      <c r="A35" s="204"/>
      <c r="B35" s="428" t="s">
        <v>2115</v>
      </c>
      <c r="C35" s="428"/>
      <c r="D35" s="428"/>
      <c r="E35" s="428"/>
      <c r="F35" s="428"/>
      <c r="G35" s="211"/>
      <c r="H35" s="224" t="s">
        <v>2125</v>
      </c>
      <c r="I35" s="212"/>
      <c r="J35" s="207"/>
      <c r="K35" s="208"/>
      <c r="L35" s="209"/>
      <c r="X35" s="39"/>
    </row>
    <row r="36" spans="1:24" s="199" customFormat="1" ht="15.75">
      <c r="A36" s="210"/>
      <c r="B36" s="429"/>
      <c r="C36" s="429"/>
      <c r="D36" s="429"/>
      <c r="E36" s="429"/>
      <c r="F36" s="429"/>
      <c r="G36" s="211"/>
      <c r="H36" s="224" t="s">
        <v>2126</v>
      </c>
      <c r="I36" s="212"/>
      <c r="J36" s="213"/>
      <c r="K36" s="214"/>
      <c r="L36" s="215"/>
    </row>
    <row r="37" spans="1:24" s="199" customFormat="1" ht="15.75">
      <c r="A37" s="210"/>
      <c r="B37" s="429"/>
      <c r="C37" s="429"/>
      <c r="D37" s="429"/>
      <c r="E37" s="429"/>
      <c r="F37" s="429"/>
      <c r="G37" s="211"/>
      <c r="H37" s="224" t="s">
        <v>2128</v>
      </c>
      <c r="I37" s="212"/>
      <c r="J37" s="213"/>
      <c r="K37" s="214"/>
      <c r="L37" s="215"/>
    </row>
    <row r="38" spans="1:24" s="199" customFormat="1" ht="15.75">
      <c r="A38" s="210"/>
      <c r="B38" s="429"/>
      <c r="C38" s="429"/>
      <c r="D38" s="429"/>
      <c r="E38" s="429"/>
      <c r="F38" s="429"/>
      <c r="G38" s="211"/>
      <c r="H38" s="224" t="s">
        <v>2326</v>
      </c>
      <c r="I38" s="212"/>
      <c r="J38" s="213"/>
      <c r="K38" s="214"/>
      <c r="L38" s="215"/>
    </row>
    <row r="39" spans="1:24" s="199" customFormat="1" ht="15.75">
      <c r="A39" s="210"/>
      <c r="B39" s="429"/>
      <c r="C39" s="429"/>
      <c r="D39" s="429"/>
      <c r="E39" s="429"/>
      <c r="F39" s="429"/>
      <c r="G39" s="211"/>
      <c r="H39" s="224" t="s">
        <v>2123</v>
      </c>
      <c r="I39" s="212"/>
      <c r="J39" s="213"/>
      <c r="K39" s="214"/>
      <c r="L39" s="215"/>
    </row>
    <row r="40" spans="1:24" s="303" customFormat="1" ht="40.5" customHeight="1">
      <c r="A40" s="67" t="s">
        <v>77</v>
      </c>
      <c r="B40" s="311" t="s">
        <v>2097</v>
      </c>
      <c r="C40" s="311" t="s">
        <v>1741</v>
      </c>
      <c r="D40" s="311" t="s">
        <v>2098</v>
      </c>
      <c r="E40" s="311" t="s">
        <v>2099</v>
      </c>
      <c r="F40" s="311" t="s">
        <v>2100</v>
      </c>
      <c r="G40" s="311" t="s">
        <v>2101</v>
      </c>
      <c r="H40" s="311" t="s">
        <v>2116</v>
      </c>
      <c r="I40" s="308" t="s">
        <v>893</v>
      </c>
      <c r="J40" s="308" t="s">
        <v>894</v>
      </c>
      <c r="K40" s="75"/>
      <c r="L40" s="75"/>
    </row>
    <row r="41" spans="1:24" s="39" customFormat="1" ht="41.1" hidden="1" customHeight="1">
      <c r="A41" s="265"/>
      <c r="B41" s="265"/>
      <c r="C41" s="314"/>
      <c r="D41" s="313"/>
      <c r="E41" s="313">
        <v>56.5</v>
      </c>
      <c r="F41" s="17"/>
      <c r="G41" s="17"/>
      <c r="H41" s="313"/>
      <c r="I41" s="313"/>
      <c r="J41" s="313"/>
      <c r="K41" s="313"/>
      <c r="L41" s="313"/>
    </row>
    <row r="42" spans="1:24" s="39" customFormat="1" ht="16.5" customHeight="1">
      <c r="A42" s="194" t="s">
        <v>816</v>
      </c>
      <c r="B42" s="309" t="s">
        <v>2102</v>
      </c>
      <c r="C42" s="618" t="s">
        <v>844</v>
      </c>
      <c r="D42" s="312">
        <v>7.0000000000000007E-2</v>
      </c>
      <c r="E42" s="618" t="s">
        <v>2120</v>
      </c>
      <c r="F42" s="267" t="s">
        <v>2110</v>
      </c>
      <c r="G42" s="288">
        <v>4</v>
      </c>
      <c r="H42" s="310" t="s">
        <v>2117</v>
      </c>
      <c r="I42" s="202">
        <v>27046.800000000003</v>
      </c>
      <c r="J42" s="202">
        <f>I42*0.9</f>
        <v>24342.120000000003</v>
      </c>
      <c r="K42" s="203"/>
      <c r="L42" s="203"/>
    </row>
    <row r="43" spans="1:24" s="39" customFormat="1" ht="16.5" customHeight="1">
      <c r="A43" s="194" t="s">
        <v>318</v>
      </c>
      <c r="B43" s="309" t="s">
        <v>2103</v>
      </c>
      <c r="C43" s="622"/>
      <c r="D43" s="312">
        <v>0.09</v>
      </c>
      <c r="E43" s="622"/>
      <c r="F43" s="267" t="s">
        <v>2112</v>
      </c>
      <c r="G43" s="288">
        <v>10</v>
      </c>
      <c r="H43" s="310" t="s">
        <v>2118</v>
      </c>
      <c r="I43" s="202">
        <v>27824.5</v>
      </c>
      <c r="J43" s="202">
        <f t="shared" ref="J43:J44" si="2">I43*0.9</f>
        <v>25042.05</v>
      </c>
      <c r="K43" s="203"/>
      <c r="L43" s="203"/>
    </row>
    <row r="44" spans="1:24" s="39" customFormat="1" ht="16.5" customHeight="1">
      <c r="A44" s="194" t="s">
        <v>2924</v>
      </c>
      <c r="B44" s="309" t="s">
        <v>2121</v>
      </c>
      <c r="C44" s="619"/>
      <c r="D44" s="312">
        <v>0.25</v>
      </c>
      <c r="E44" s="619"/>
      <c r="F44" s="267" t="s">
        <v>2113</v>
      </c>
      <c r="G44" s="288">
        <v>16</v>
      </c>
      <c r="H44" s="310" t="s">
        <v>2119</v>
      </c>
      <c r="I44" s="202">
        <v>35643.300000000003</v>
      </c>
      <c r="J44" s="202">
        <f t="shared" si="2"/>
        <v>32078.970000000005</v>
      </c>
      <c r="K44" s="203"/>
      <c r="L44" s="203"/>
    </row>
    <row r="45" spans="1:24" s="39" customFormat="1" ht="16.5" customHeight="1">
      <c r="A45" s="469" t="s">
        <v>361</v>
      </c>
      <c r="B45" s="469"/>
      <c r="C45" s="469"/>
      <c r="D45" s="469"/>
      <c r="E45" s="469"/>
      <c r="F45" s="469"/>
      <c r="G45" s="469"/>
      <c r="H45" s="469"/>
      <c r="I45" s="469"/>
      <c r="J45" s="469"/>
      <c r="K45" s="469"/>
      <c r="L45" s="469"/>
    </row>
    <row r="46" spans="1:24" ht="15.75">
      <c r="A46" s="34"/>
    </row>
  </sheetData>
  <sheetProtection deleteColumns="0" deleteRows="0"/>
  <mergeCells count="16">
    <mergeCell ref="K2:L2"/>
    <mergeCell ref="K3:L3"/>
    <mergeCell ref="B5:F9"/>
    <mergeCell ref="A21:L21"/>
    <mergeCell ref="B23:F27"/>
    <mergeCell ref="B35:F39"/>
    <mergeCell ref="A45:L45"/>
    <mergeCell ref="C12:C20"/>
    <mergeCell ref="D12:D15"/>
    <mergeCell ref="D16:D17"/>
    <mergeCell ref="D18:D20"/>
    <mergeCell ref="E12:E20"/>
    <mergeCell ref="E30:E32"/>
    <mergeCell ref="C42:C44"/>
    <mergeCell ref="E42:E44"/>
    <mergeCell ref="A33:L33"/>
  </mergeCells>
  <hyperlinks>
    <hyperlink ref="M1" location="СОДЕРЖАНИЕ!A1" display="назад в оглавление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7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60C0"/>
    <pageSetUpPr fitToPage="1"/>
  </sheetPr>
  <dimension ref="A1:Z146"/>
  <sheetViews>
    <sheetView view="pageBreakPreview" zoomScaleNormal="100" zoomScaleSheetLayoutView="100" workbookViewId="0"/>
  </sheetViews>
  <sheetFormatPr defaultRowHeight="15"/>
  <cols>
    <col min="1" max="1" width="20.7109375" style="61" customWidth="1"/>
    <col min="2" max="6" width="12.7109375" style="61" customWidth="1"/>
    <col min="7" max="9" width="14.7109375" style="61" customWidth="1"/>
    <col min="10" max="10" width="14.7109375" style="73" customWidth="1"/>
    <col min="11" max="12" width="14.7109375" style="61" customWidth="1"/>
    <col min="13" max="16384" width="9.140625" style="61"/>
  </cols>
  <sheetData>
    <row r="1" spans="1:25" ht="39.950000000000003" customHeight="1">
      <c r="A1" s="112"/>
      <c r="B1" s="112"/>
      <c r="C1" s="112"/>
      <c r="D1" s="112"/>
      <c r="E1" s="112"/>
      <c r="F1" s="112"/>
      <c r="G1" s="112"/>
      <c r="H1" s="112"/>
      <c r="I1" s="113"/>
      <c r="J1" s="114"/>
      <c r="K1" s="112"/>
      <c r="L1" s="112"/>
      <c r="M1" s="115" t="s">
        <v>331</v>
      </c>
    </row>
    <row r="2" spans="1:25" s="62" customFormat="1" ht="39.950000000000003" customHeight="1">
      <c r="A2" s="112"/>
      <c r="B2" s="112"/>
      <c r="C2" s="112"/>
      <c r="D2" s="112"/>
      <c r="E2" s="112"/>
      <c r="F2" s="112"/>
      <c r="G2" s="112"/>
      <c r="H2" s="112"/>
      <c r="I2" s="113"/>
      <c r="J2" s="114"/>
      <c r="K2" s="431" t="s">
        <v>942</v>
      </c>
      <c r="L2" s="431"/>
      <c r="M2" s="63"/>
    </row>
    <row r="3" spans="1:25" s="62" customFormat="1" ht="39.950000000000003" customHeight="1">
      <c r="A3" s="112"/>
      <c r="B3" s="112"/>
      <c r="C3" s="112"/>
      <c r="D3" s="112"/>
      <c r="E3" s="112"/>
      <c r="F3" s="112"/>
      <c r="G3" s="112"/>
      <c r="H3" s="112"/>
      <c r="I3" s="113"/>
      <c r="J3" s="114"/>
      <c r="K3" s="432">
        <v>0</v>
      </c>
      <c r="L3" s="432"/>
      <c r="M3" s="63"/>
    </row>
    <row r="4" spans="1:25" ht="15.75">
      <c r="A4" s="57" t="s">
        <v>946</v>
      </c>
      <c r="B4" s="58"/>
      <c r="C4" s="58"/>
      <c r="D4" s="58"/>
      <c r="E4" s="58"/>
      <c r="F4" s="58"/>
      <c r="G4" s="58"/>
      <c r="H4" s="58"/>
      <c r="I4" s="64"/>
      <c r="J4" s="65"/>
      <c r="K4" s="66"/>
      <c r="L4" s="352" t="s">
        <v>2687</v>
      </c>
    </row>
    <row r="5" spans="1:25" ht="15.75">
      <c r="A5" s="83"/>
      <c r="B5" s="428" t="s">
        <v>943</v>
      </c>
      <c r="C5" s="428"/>
      <c r="D5" s="428"/>
      <c r="E5" s="428"/>
      <c r="F5" s="428"/>
      <c r="G5" s="84"/>
      <c r="H5" s="223" t="s">
        <v>909</v>
      </c>
      <c r="I5" s="85"/>
      <c r="J5" s="86"/>
      <c r="K5" s="87"/>
      <c r="L5" s="88"/>
      <c r="Y5"/>
    </row>
    <row r="6" spans="1:25" ht="15.75">
      <c r="A6" s="89"/>
      <c r="B6" s="429"/>
      <c r="C6" s="429"/>
      <c r="D6" s="429"/>
      <c r="E6" s="429"/>
      <c r="F6" s="429"/>
      <c r="G6" s="90"/>
      <c r="H6" s="109" t="s">
        <v>945</v>
      </c>
      <c r="I6" s="91"/>
      <c r="J6" s="92"/>
      <c r="K6" s="93"/>
      <c r="L6" s="94"/>
    </row>
    <row r="7" spans="1:25" ht="15.75">
      <c r="A7" s="89"/>
      <c r="B7" s="429"/>
      <c r="C7" s="429"/>
      <c r="D7" s="429"/>
      <c r="E7" s="429"/>
      <c r="F7" s="429"/>
      <c r="G7" s="90"/>
      <c r="H7" s="109" t="s">
        <v>944</v>
      </c>
      <c r="I7" s="91"/>
      <c r="J7" s="92"/>
      <c r="K7" s="93"/>
      <c r="L7" s="94"/>
    </row>
    <row r="8" spans="1:25" ht="15.75">
      <c r="A8" s="89"/>
      <c r="B8" s="429"/>
      <c r="C8" s="429"/>
      <c r="D8" s="429"/>
      <c r="E8" s="429"/>
      <c r="F8" s="429"/>
      <c r="G8" s="90"/>
      <c r="H8" s="109" t="s">
        <v>912</v>
      </c>
      <c r="I8" s="91"/>
      <c r="J8" s="92"/>
      <c r="K8" s="93"/>
      <c r="L8" s="94"/>
    </row>
    <row r="9" spans="1:25" ht="15.75">
      <c r="A9" s="95"/>
      <c r="B9" s="430"/>
      <c r="C9" s="430"/>
      <c r="D9" s="430"/>
      <c r="E9" s="430"/>
      <c r="F9" s="430"/>
      <c r="G9" s="96"/>
      <c r="H9" s="110" t="s">
        <v>913</v>
      </c>
      <c r="I9" s="97"/>
      <c r="J9" s="98"/>
      <c r="K9" s="99"/>
      <c r="L9" s="100"/>
    </row>
    <row r="10" spans="1:25" ht="41.1" customHeight="1">
      <c r="A10" s="67" t="s">
        <v>77</v>
      </c>
      <c r="B10" s="68" t="s">
        <v>835</v>
      </c>
      <c r="C10" s="68" t="s">
        <v>827</v>
      </c>
      <c r="D10" s="68" t="s">
        <v>837</v>
      </c>
      <c r="E10" s="68" t="s">
        <v>828</v>
      </c>
      <c r="F10" s="68" t="s">
        <v>829</v>
      </c>
      <c r="G10" s="68" t="s">
        <v>2137</v>
      </c>
      <c r="H10" s="68" t="s">
        <v>830</v>
      </c>
      <c r="I10" s="74" t="s">
        <v>893</v>
      </c>
      <c r="J10" s="74" t="s">
        <v>894</v>
      </c>
      <c r="K10" s="75"/>
      <c r="L10" s="75"/>
      <c r="O10"/>
    </row>
    <row r="11" spans="1:25">
      <c r="A11" s="56" t="s">
        <v>762</v>
      </c>
      <c r="B11" s="59">
        <v>260</v>
      </c>
      <c r="C11" s="59">
        <v>350</v>
      </c>
      <c r="D11" s="436" t="s">
        <v>844</v>
      </c>
      <c r="E11" s="59">
        <v>7.0000000000000007E-2</v>
      </c>
      <c r="F11" s="59">
        <v>0.28999999999999998</v>
      </c>
      <c r="G11" s="59">
        <v>61</v>
      </c>
      <c r="H11" s="60" t="s">
        <v>831</v>
      </c>
      <c r="I11" s="202">
        <v>4796.82</v>
      </c>
      <c r="J11" s="69">
        <f>I11*0.9</f>
        <v>4317.1379999999999</v>
      </c>
      <c r="K11" s="70"/>
      <c r="L11" s="70"/>
    </row>
    <row r="12" spans="1:25" ht="15" customHeight="1">
      <c r="A12" s="56" t="s">
        <v>763</v>
      </c>
      <c r="B12" s="59">
        <v>385</v>
      </c>
      <c r="C12" s="59">
        <v>360</v>
      </c>
      <c r="D12" s="437"/>
      <c r="E12" s="59">
        <v>7.0000000000000007E-2</v>
      </c>
      <c r="F12" s="59">
        <v>0.28999999999999998</v>
      </c>
      <c r="G12" s="59">
        <v>66</v>
      </c>
      <c r="H12" s="60" t="s">
        <v>831</v>
      </c>
      <c r="I12" s="202">
        <v>4974.4800000000005</v>
      </c>
      <c r="J12" s="69">
        <f t="shared" ref="J12:J16" si="0">I12*0.9</f>
        <v>4477.0320000000002</v>
      </c>
      <c r="K12" s="70"/>
      <c r="L12" s="70"/>
      <c r="X12"/>
    </row>
    <row r="13" spans="1:25">
      <c r="A13" s="56" t="s">
        <v>764</v>
      </c>
      <c r="B13" s="59">
        <v>810</v>
      </c>
      <c r="C13" s="59">
        <v>450</v>
      </c>
      <c r="D13" s="437"/>
      <c r="E13" s="59">
        <v>0.1</v>
      </c>
      <c r="F13" s="59">
        <v>0.44</v>
      </c>
      <c r="G13" s="59">
        <v>69</v>
      </c>
      <c r="H13" s="60" t="s">
        <v>832</v>
      </c>
      <c r="I13" s="202">
        <v>5685.12</v>
      </c>
      <c r="J13" s="69">
        <f t="shared" si="0"/>
        <v>5116.6080000000002</v>
      </c>
      <c r="K13" s="70"/>
      <c r="L13" s="70"/>
    </row>
    <row r="14" spans="1:25">
      <c r="A14" s="56" t="s">
        <v>765</v>
      </c>
      <c r="B14" s="59">
        <v>970</v>
      </c>
      <c r="C14" s="59">
        <v>550</v>
      </c>
      <c r="D14" s="437"/>
      <c r="E14" s="59">
        <v>0.16</v>
      </c>
      <c r="F14" s="59">
        <v>0.71</v>
      </c>
      <c r="G14" s="59">
        <v>68</v>
      </c>
      <c r="H14" s="60" t="s">
        <v>833</v>
      </c>
      <c r="I14" s="202">
        <v>7106.4000000000005</v>
      </c>
      <c r="J14" s="69">
        <f t="shared" si="0"/>
        <v>6395.76</v>
      </c>
      <c r="K14" s="70"/>
      <c r="L14" s="70"/>
    </row>
    <row r="15" spans="1:25">
      <c r="A15" s="56" t="s">
        <v>766</v>
      </c>
      <c r="B15" s="59">
        <v>1200</v>
      </c>
      <c r="C15" s="59">
        <v>600</v>
      </c>
      <c r="D15" s="437"/>
      <c r="E15" s="59">
        <v>0.22</v>
      </c>
      <c r="F15" s="59">
        <v>0.93</v>
      </c>
      <c r="G15" s="59">
        <v>69</v>
      </c>
      <c r="H15" s="60" t="s">
        <v>831</v>
      </c>
      <c r="I15" s="202">
        <v>7994.7000000000016</v>
      </c>
      <c r="J15" s="69">
        <f t="shared" si="0"/>
        <v>7195.2300000000014</v>
      </c>
      <c r="K15" s="70"/>
      <c r="L15" s="70"/>
      <c r="U15"/>
      <c r="X15"/>
    </row>
    <row r="16" spans="1:25">
      <c r="A16" s="56" t="s">
        <v>767</v>
      </c>
      <c r="B16" s="59">
        <v>1750</v>
      </c>
      <c r="C16" s="59">
        <v>750</v>
      </c>
      <c r="D16" s="438"/>
      <c r="E16" s="59">
        <v>0.28999999999999998</v>
      </c>
      <c r="F16" s="59">
        <v>1.24</v>
      </c>
      <c r="G16" s="59">
        <v>69</v>
      </c>
      <c r="H16" s="60" t="s">
        <v>834</v>
      </c>
      <c r="I16" s="202">
        <v>9593.64</v>
      </c>
      <c r="J16" s="69">
        <f t="shared" si="0"/>
        <v>8634.2759999999998</v>
      </c>
      <c r="K16" s="70"/>
      <c r="L16" s="70"/>
      <c r="V16"/>
    </row>
    <row r="17" spans="1:23">
      <c r="A17" s="76"/>
      <c r="B17" s="76"/>
      <c r="C17" s="76"/>
      <c r="D17" s="76"/>
      <c r="E17" s="76"/>
      <c r="F17" s="76"/>
      <c r="G17" s="76"/>
      <c r="H17" s="76"/>
      <c r="I17" s="77"/>
      <c r="J17" s="77"/>
      <c r="K17" s="78"/>
      <c r="L17" s="78"/>
    </row>
    <row r="18" spans="1:23" ht="15.75">
      <c r="A18" s="57" t="s">
        <v>949</v>
      </c>
      <c r="B18" s="58"/>
      <c r="C18" s="58"/>
      <c r="D18" s="58"/>
      <c r="E18" s="58"/>
      <c r="F18" s="58"/>
      <c r="G18" s="58"/>
      <c r="H18" s="58"/>
      <c r="I18" s="64"/>
      <c r="J18" s="65"/>
      <c r="K18" s="66"/>
      <c r="L18" s="352"/>
    </row>
    <row r="19" spans="1:23" ht="15.75">
      <c r="A19" s="83"/>
      <c r="B19" s="433" t="s">
        <v>948</v>
      </c>
      <c r="C19" s="433"/>
      <c r="D19" s="433"/>
      <c r="E19" s="433"/>
      <c r="F19" s="433"/>
      <c r="G19" s="84"/>
      <c r="H19" s="108" t="s">
        <v>947</v>
      </c>
      <c r="I19" s="85"/>
      <c r="J19" s="86"/>
      <c r="K19" s="87"/>
      <c r="L19" s="88"/>
    </row>
    <row r="20" spans="1:23" ht="15.75">
      <c r="A20" s="89"/>
      <c r="B20" s="434"/>
      <c r="C20" s="434"/>
      <c r="D20" s="434"/>
      <c r="E20" s="434"/>
      <c r="F20" s="434"/>
      <c r="G20" s="90"/>
      <c r="H20" s="109" t="s">
        <v>910</v>
      </c>
      <c r="I20" s="91"/>
      <c r="J20" s="92"/>
      <c r="K20" s="93"/>
      <c r="L20" s="94"/>
    </row>
    <row r="21" spans="1:23" ht="15.75">
      <c r="A21" s="89"/>
      <c r="B21" s="434"/>
      <c r="C21" s="434"/>
      <c r="D21" s="434"/>
      <c r="E21" s="434"/>
      <c r="F21" s="434"/>
      <c r="G21" s="90"/>
      <c r="H21" s="109" t="s">
        <v>911</v>
      </c>
      <c r="I21" s="91"/>
      <c r="J21" s="92"/>
      <c r="K21" s="93"/>
      <c r="L21" s="94"/>
    </row>
    <row r="22" spans="1:23" ht="15.75">
      <c r="A22" s="89"/>
      <c r="B22" s="434"/>
      <c r="C22" s="434"/>
      <c r="D22" s="434"/>
      <c r="E22" s="434"/>
      <c r="F22" s="434"/>
      <c r="G22" s="90"/>
      <c r="H22" s="109" t="s">
        <v>912</v>
      </c>
      <c r="I22" s="91"/>
      <c r="J22" s="92"/>
      <c r="K22" s="93"/>
      <c r="L22" s="94"/>
    </row>
    <row r="23" spans="1:23" ht="15.75">
      <c r="A23" s="95"/>
      <c r="B23" s="435"/>
      <c r="C23" s="435"/>
      <c r="D23" s="435"/>
      <c r="E23" s="435"/>
      <c r="F23" s="435"/>
      <c r="G23" s="96"/>
      <c r="H23" s="110" t="s">
        <v>913</v>
      </c>
      <c r="I23" s="97"/>
      <c r="J23" s="98"/>
      <c r="K23" s="99"/>
      <c r="L23" s="100"/>
    </row>
    <row r="24" spans="1:23" ht="41.1" customHeight="1">
      <c r="A24" s="67" t="s">
        <v>77</v>
      </c>
      <c r="B24" s="68" t="s">
        <v>835</v>
      </c>
      <c r="C24" s="68" t="s">
        <v>827</v>
      </c>
      <c r="D24" s="68" t="s">
        <v>837</v>
      </c>
      <c r="E24" s="68" t="s">
        <v>828</v>
      </c>
      <c r="F24" s="68" t="s">
        <v>829</v>
      </c>
      <c r="G24" s="415" t="s">
        <v>2137</v>
      </c>
      <c r="H24" s="68" t="s">
        <v>830</v>
      </c>
      <c r="I24" s="74" t="s">
        <v>893</v>
      </c>
      <c r="J24" s="74" t="s">
        <v>894</v>
      </c>
      <c r="K24" s="75"/>
      <c r="L24" s="75"/>
    </row>
    <row r="25" spans="1:23">
      <c r="A25" s="36" t="s">
        <v>865</v>
      </c>
      <c r="B25" s="59">
        <v>250</v>
      </c>
      <c r="C25" s="59">
        <v>340</v>
      </c>
      <c r="D25" s="436" t="s">
        <v>844</v>
      </c>
      <c r="E25" s="59">
        <v>5.1999999999999998E-2</v>
      </c>
      <c r="F25" s="59">
        <v>0.24</v>
      </c>
      <c r="G25" s="59">
        <v>61</v>
      </c>
      <c r="H25" s="60" t="s">
        <v>838</v>
      </c>
      <c r="I25" s="69">
        <v>5331.6233333333339</v>
      </c>
      <c r="J25" s="69">
        <f t="shared" ref="J25:J33" si="1">I25*0.9</f>
        <v>4798.4610000000002</v>
      </c>
      <c r="K25" s="70"/>
      <c r="L25" s="70"/>
    </row>
    <row r="26" spans="1:23">
      <c r="A26" s="36" t="s">
        <v>866</v>
      </c>
      <c r="B26" s="59">
        <v>350</v>
      </c>
      <c r="C26" s="59">
        <v>340</v>
      </c>
      <c r="D26" s="437"/>
      <c r="E26" s="59">
        <v>5.1999999999999998E-2</v>
      </c>
      <c r="F26" s="59">
        <v>0.24</v>
      </c>
      <c r="G26" s="59">
        <v>61</v>
      </c>
      <c r="H26" s="60" t="s">
        <v>838</v>
      </c>
      <c r="I26" s="69">
        <v>5577.2783333333346</v>
      </c>
      <c r="J26" s="69">
        <f t="shared" si="1"/>
        <v>5019.5505000000012</v>
      </c>
      <c r="K26" s="70"/>
      <c r="L26" s="70"/>
    </row>
    <row r="27" spans="1:23">
      <c r="A27" s="36" t="s">
        <v>867</v>
      </c>
      <c r="B27" s="59">
        <v>720</v>
      </c>
      <c r="C27" s="59">
        <v>400</v>
      </c>
      <c r="D27" s="437"/>
      <c r="E27" s="59">
        <v>8.5000000000000006E-2</v>
      </c>
      <c r="F27" s="59">
        <v>0.39</v>
      </c>
      <c r="G27" s="59">
        <v>69</v>
      </c>
      <c r="H27" s="60" t="s">
        <v>839</v>
      </c>
      <c r="I27" s="69">
        <v>6714.5700000000015</v>
      </c>
      <c r="J27" s="69">
        <f t="shared" si="1"/>
        <v>6043.1130000000012</v>
      </c>
      <c r="K27" s="70"/>
      <c r="L27" s="70"/>
    </row>
    <row r="28" spans="1:23">
      <c r="A28" s="36" t="s">
        <v>868</v>
      </c>
      <c r="B28" s="59">
        <v>900</v>
      </c>
      <c r="C28" s="59">
        <v>485</v>
      </c>
      <c r="D28" s="437"/>
      <c r="E28" s="59">
        <v>8.5000000000000006E-2</v>
      </c>
      <c r="F28" s="59">
        <v>0.39</v>
      </c>
      <c r="G28" s="59">
        <v>68</v>
      </c>
      <c r="H28" s="60" t="s">
        <v>839</v>
      </c>
      <c r="I28" s="69">
        <v>8352.27</v>
      </c>
      <c r="J28" s="69">
        <f t="shared" si="1"/>
        <v>7517.0430000000006</v>
      </c>
      <c r="K28" s="70"/>
      <c r="L28" s="70"/>
    </row>
    <row r="29" spans="1:23">
      <c r="A29" s="36" t="s">
        <v>869</v>
      </c>
      <c r="B29" s="59">
        <v>1300</v>
      </c>
      <c r="C29" s="59">
        <v>600</v>
      </c>
      <c r="D29" s="437"/>
      <c r="E29" s="59">
        <v>0.17</v>
      </c>
      <c r="F29" s="59">
        <v>0.95</v>
      </c>
      <c r="G29" s="59">
        <v>69</v>
      </c>
      <c r="H29" s="60" t="s">
        <v>840</v>
      </c>
      <c r="I29" s="69">
        <v>9917.5266666666685</v>
      </c>
      <c r="J29" s="69">
        <f t="shared" si="1"/>
        <v>8925.7740000000013</v>
      </c>
      <c r="K29" s="70"/>
      <c r="L29" s="70"/>
    </row>
    <row r="30" spans="1:23">
      <c r="A30" s="36" t="s">
        <v>870</v>
      </c>
      <c r="B30" s="59">
        <v>2100</v>
      </c>
      <c r="C30" s="59">
        <v>700</v>
      </c>
      <c r="D30" s="437"/>
      <c r="E30" s="59">
        <v>0.22500000000000001</v>
      </c>
      <c r="F30" s="59">
        <v>1.02</v>
      </c>
      <c r="G30" s="59">
        <v>69</v>
      </c>
      <c r="H30" s="60" t="s">
        <v>841</v>
      </c>
      <c r="I30" s="69">
        <v>11961.647500000003</v>
      </c>
      <c r="J30" s="69">
        <f t="shared" si="1"/>
        <v>10765.482750000003</v>
      </c>
      <c r="K30" s="70"/>
      <c r="L30" s="70"/>
    </row>
    <row r="31" spans="1:23">
      <c r="A31" s="36" t="s">
        <v>824</v>
      </c>
      <c r="B31" s="59">
        <v>2900</v>
      </c>
      <c r="C31" s="59">
        <v>900</v>
      </c>
      <c r="D31" s="437"/>
      <c r="E31" s="82">
        <v>0.45500000000000002</v>
      </c>
      <c r="F31" s="81">
        <v>2</v>
      </c>
      <c r="G31" s="59">
        <v>71</v>
      </c>
      <c r="H31" s="60" t="s">
        <v>842</v>
      </c>
      <c r="I31" s="69">
        <v>34171.666666666672</v>
      </c>
      <c r="J31" s="69">
        <f t="shared" si="1"/>
        <v>30754.500000000004</v>
      </c>
      <c r="K31" s="70"/>
      <c r="L31" s="70"/>
      <c r="W31"/>
    </row>
    <row r="32" spans="1:23">
      <c r="A32" s="36" t="s">
        <v>825</v>
      </c>
      <c r="B32" s="59">
        <v>3200</v>
      </c>
      <c r="C32" s="59">
        <v>455</v>
      </c>
      <c r="D32" s="438"/>
      <c r="E32" s="59">
        <v>0.245</v>
      </c>
      <c r="F32" s="59">
        <v>1.1200000000000001</v>
      </c>
      <c r="G32" s="59">
        <v>75</v>
      </c>
      <c r="H32" s="60" t="s">
        <v>842</v>
      </c>
      <c r="I32" s="69">
        <v>39836.083333333336</v>
      </c>
      <c r="J32" s="69">
        <f t="shared" si="1"/>
        <v>35852.475000000006</v>
      </c>
      <c r="K32" s="70"/>
      <c r="L32" s="70"/>
    </row>
    <row r="33" spans="1:26">
      <c r="A33" s="36" t="s">
        <v>836</v>
      </c>
      <c r="B33" s="59">
        <v>2100</v>
      </c>
      <c r="C33" s="59">
        <v>375</v>
      </c>
      <c r="D33" s="59" t="s">
        <v>845</v>
      </c>
      <c r="E33" s="59">
        <v>0.17</v>
      </c>
      <c r="F33" s="59">
        <v>0.52</v>
      </c>
      <c r="G33" s="59">
        <v>75</v>
      </c>
      <c r="H33" s="60" t="s">
        <v>842</v>
      </c>
      <c r="I33" s="69">
        <v>39970.75</v>
      </c>
      <c r="J33" s="69">
        <f t="shared" si="1"/>
        <v>35973.675000000003</v>
      </c>
      <c r="K33" s="70"/>
      <c r="L33" s="70"/>
    </row>
    <row r="34" spans="1:26">
      <c r="A34" s="76"/>
      <c r="B34" s="76"/>
      <c r="C34" s="76"/>
      <c r="D34" s="76"/>
      <c r="E34" s="76"/>
      <c r="F34" s="76"/>
      <c r="G34" s="76"/>
      <c r="H34" s="76"/>
      <c r="I34" s="77"/>
      <c r="J34" s="77"/>
      <c r="K34" s="78"/>
      <c r="L34" s="78"/>
    </row>
    <row r="35" spans="1:26" ht="15.75">
      <c r="A35" s="57" t="s">
        <v>2134</v>
      </c>
      <c r="B35" s="58"/>
      <c r="C35" s="58"/>
      <c r="D35" s="58"/>
      <c r="E35" s="58"/>
      <c r="F35" s="58"/>
      <c r="G35" s="58"/>
      <c r="H35" s="58"/>
      <c r="I35" s="64"/>
      <c r="J35" s="65"/>
      <c r="K35" s="66"/>
      <c r="L35" s="352"/>
      <c r="Z35"/>
    </row>
    <row r="36" spans="1:26" ht="15.75">
      <c r="A36" s="83"/>
      <c r="B36" s="428" t="s">
        <v>951</v>
      </c>
      <c r="C36" s="428"/>
      <c r="D36" s="428"/>
      <c r="E36" s="428"/>
      <c r="F36" s="428"/>
      <c r="G36" s="84"/>
      <c r="H36" s="108" t="s">
        <v>909</v>
      </c>
      <c r="I36" s="85"/>
      <c r="J36" s="86"/>
      <c r="K36" s="87"/>
      <c r="L36" s="88"/>
    </row>
    <row r="37" spans="1:26" ht="15.75">
      <c r="A37" s="89"/>
      <c r="B37" s="429"/>
      <c r="C37" s="429"/>
      <c r="D37" s="429"/>
      <c r="E37" s="429"/>
      <c r="F37" s="429"/>
      <c r="G37" s="90"/>
      <c r="H37" s="109" t="s">
        <v>950</v>
      </c>
      <c r="I37" s="91"/>
      <c r="J37" s="92"/>
      <c r="K37" s="93"/>
      <c r="L37" s="94"/>
    </row>
    <row r="38" spans="1:26" ht="15.75">
      <c r="A38" s="89"/>
      <c r="B38" s="429"/>
      <c r="C38" s="429"/>
      <c r="D38" s="429"/>
      <c r="E38" s="429"/>
      <c r="F38" s="429"/>
      <c r="G38" s="90"/>
      <c r="H38" s="109" t="s">
        <v>911</v>
      </c>
      <c r="I38" s="91"/>
      <c r="J38" s="92"/>
      <c r="K38" s="93"/>
      <c r="L38" s="94"/>
    </row>
    <row r="39" spans="1:26" ht="15.75">
      <c r="A39" s="89"/>
      <c r="B39" s="429"/>
      <c r="C39" s="429"/>
      <c r="D39" s="429"/>
      <c r="E39" s="429"/>
      <c r="F39" s="429"/>
      <c r="G39" s="90"/>
      <c r="H39" s="109" t="s">
        <v>912</v>
      </c>
      <c r="I39" s="91"/>
      <c r="J39" s="92"/>
      <c r="K39" s="93"/>
      <c r="L39" s="94"/>
    </row>
    <row r="40" spans="1:26" ht="15.75">
      <c r="A40" s="95"/>
      <c r="B40" s="430"/>
      <c r="C40" s="430"/>
      <c r="D40" s="430"/>
      <c r="E40" s="430"/>
      <c r="F40" s="430"/>
      <c r="G40" s="96"/>
      <c r="H40" s="110" t="s">
        <v>913</v>
      </c>
      <c r="I40" s="97"/>
      <c r="J40" s="98"/>
      <c r="K40" s="99"/>
      <c r="L40" s="100"/>
    </row>
    <row r="41" spans="1:26" ht="41.1" customHeight="1">
      <c r="A41" s="71" t="s">
        <v>77</v>
      </c>
      <c r="B41" s="72" t="s">
        <v>835</v>
      </c>
      <c r="C41" s="72" t="s">
        <v>827</v>
      </c>
      <c r="D41" s="72" t="s">
        <v>837</v>
      </c>
      <c r="E41" s="72" t="s">
        <v>828</v>
      </c>
      <c r="F41" s="72" t="s">
        <v>829</v>
      </c>
      <c r="G41" s="415" t="s">
        <v>2137</v>
      </c>
      <c r="H41" s="72" t="s">
        <v>830</v>
      </c>
      <c r="I41" s="74" t="s">
        <v>893</v>
      </c>
      <c r="J41" s="74" t="s">
        <v>894</v>
      </c>
      <c r="K41" s="75"/>
      <c r="L41" s="75"/>
    </row>
    <row r="42" spans="1:26">
      <c r="A42" s="48" t="s">
        <v>863</v>
      </c>
      <c r="B42" s="59">
        <v>225</v>
      </c>
      <c r="C42" s="59">
        <v>320</v>
      </c>
      <c r="D42" s="436" t="s">
        <v>844</v>
      </c>
      <c r="E42" s="59">
        <v>6.5000000000000002E-2</v>
      </c>
      <c r="F42" s="59">
        <v>0.3</v>
      </c>
      <c r="G42" s="59">
        <v>67</v>
      </c>
      <c r="H42" s="60" t="s">
        <v>841</v>
      </c>
      <c r="I42" s="69">
        <v>2863</v>
      </c>
      <c r="J42" s="69">
        <f t="shared" ref="J42:J43" si="2">I42</f>
        <v>2863</v>
      </c>
      <c r="K42" s="70"/>
      <c r="L42" s="70"/>
    </row>
    <row r="43" spans="1:26">
      <c r="A43" s="48" t="s">
        <v>864</v>
      </c>
      <c r="B43" s="59">
        <v>450</v>
      </c>
      <c r="C43" s="59">
        <v>400</v>
      </c>
      <c r="D43" s="438"/>
      <c r="E43" s="59">
        <v>0.13500000000000001</v>
      </c>
      <c r="F43" s="59">
        <v>0.6</v>
      </c>
      <c r="G43" s="59">
        <v>69</v>
      </c>
      <c r="H43" s="60" t="s">
        <v>841</v>
      </c>
      <c r="I43" s="69">
        <v>3298</v>
      </c>
      <c r="J43" s="69">
        <f t="shared" si="2"/>
        <v>3298</v>
      </c>
      <c r="K43" s="70"/>
      <c r="L43" s="70"/>
    </row>
    <row r="44" spans="1:26">
      <c r="A44" s="76"/>
      <c r="B44" s="76"/>
      <c r="C44" s="76"/>
      <c r="D44" s="76"/>
      <c r="E44" s="76"/>
      <c r="F44" s="76"/>
      <c r="G44" s="76"/>
      <c r="H44" s="76"/>
      <c r="I44" s="77"/>
      <c r="J44" s="77"/>
      <c r="K44" s="78"/>
      <c r="L44" s="78"/>
    </row>
    <row r="45" spans="1:26" ht="15.75">
      <c r="A45" s="57" t="s">
        <v>952</v>
      </c>
      <c r="B45" s="58"/>
      <c r="C45" s="58"/>
      <c r="D45" s="58"/>
      <c r="E45" s="58"/>
      <c r="F45" s="58"/>
      <c r="G45" s="58"/>
      <c r="H45" s="58"/>
      <c r="I45" s="64"/>
      <c r="J45" s="65"/>
      <c r="K45" s="66"/>
      <c r="L45" s="352"/>
    </row>
    <row r="46" spans="1:26" ht="15.75">
      <c r="A46" s="83"/>
      <c r="B46" s="433" t="s">
        <v>956</v>
      </c>
      <c r="C46" s="433"/>
      <c r="D46" s="433"/>
      <c r="E46" s="433"/>
      <c r="F46" s="433"/>
      <c r="G46" s="84"/>
      <c r="H46" s="223" t="s">
        <v>2135</v>
      </c>
      <c r="I46" s="85"/>
      <c r="J46" s="86"/>
      <c r="K46" s="87"/>
      <c r="L46" s="88"/>
    </row>
    <row r="47" spans="1:26" ht="15.75">
      <c r="A47" s="89"/>
      <c r="B47" s="434"/>
      <c r="C47" s="434"/>
      <c r="D47" s="434"/>
      <c r="E47" s="434"/>
      <c r="F47" s="434"/>
      <c r="G47" s="90"/>
      <c r="H47" s="109" t="s">
        <v>953</v>
      </c>
      <c r="I47" s="91"/>
      <c r="J47" s="92"/>
      <c r="K47" s="93"/>
      <c r="L47" s="94"/>
    </row>
    <row r="48" spans="1:26" ht="15.75">
      <c r="A48" s="89"/>
      <c r="B48" s="434"/>
      <c r="C48" s="434"/>
      <c r="D48" s="434"/>
      <c r="E48" s="434"/>
      <c r="F48" s="434"/>
      <c r="G48" s="90"/>
      <c r="H48" s="109" t="s">
        <v>954</v>
      </c>
      <c r="I48" s="91"/>
      <c r="J48" s="92"/>
      <c r="K48" s="93"/>
      <c r="L48" s="94"/>
    </row>
    <row r="49" spans="1:12" ht="15.75">
      <c r="A49" s="89"/>
      <c r="B49" s="434"/>
      <c r="C49" s="434"/>
      <c r="D49" s="434"/>
      <c r="E49" s="434"/>
      <c r="F49" s="434"/>
      <c r="G49" s="90"/>
      <c r="H49" s="109" t="s">
        <v>2183</v>
      </c>
      <c r="I49" s="91"/>
      <c r="J49" s="92"/>
      <c r="K49" s="93"/>
      <c r="L49" s="94"/>
    </row>
    <row r="50" spans="1:12" ht="15.75">
      <c r="A50" s="95"/>
      <c r="B50" s="435"/>
      <c r="C50" s="435"/>
      <c r="D50" s="435"/>
      <c r="E50" s="435"/>
      <c r="F50" s="435"/>
      <c r="G50" s="96"/>
      <c r="H50" s="110" t="s">
        <v>955</v>
      </c>
      <c r="I50" s="97"/>
      <c r="J50" s="98"/>
      <c r="K50" s="99"/>
      <c r="L50" s="100"/>
    </row>
    <row r="51" spans="1:12" ht="41.1" customHeight="1">
      <c r="A51" s="71" t="s">
        <v>77</v>
      </c>
      <c r="B51" s="72" t="s">
        <v>835</v>
      </c>
      <c r="C51" s="72" t="s">
        <v>827</v>
      </c>
      <c r="D51" s="68" t="s">
        <v>837</v>
      </c>
      <c r="E51" s="72" t="s">
        <v>828</v>
      </c>
      <c r="F51" s="72" t="s">
        <v>829</v>
      </c>
      <c r="G51" s="415" t="s">
        <v>2137</v>
      </c>
      <c r="H51" s="72" t="s">
        <v>830</v>
      </c>
      <c r="I51" s="74" t="s">
        <v>893</v>
      </c>
      <c r="J51" s="74" t="s">
        <v>894</v>
      </c>
      <c r="K51" s="75"/>
      <c r="L51" s="75"/>
    </row>
    <row r="52" spans="1:12">
      <c r="A52" s="54" t="s">
        <v>2762</v>
      </c>
      <c r="B52" s="59">
        <v>1782</v>
      </c>
      <c r="C52" s="59">
        <v>580</v>
      </c>
      <c r="D52" s="439" t="s">
        <v>845</v>
      </c>
      <c r="E52" s="59">
        <v>0.55000000000000004</v>
      </c>
      <c r="F52" s="59">
        <v>1.43</v>
      </c>
      <c r="G52" s="59">
        <v>75</v>
      </c>
      <c r="H52" s="60" t="s">
        <v>843</v>
      </c>
      <c r="I52" s="202">
        <v>32312.5</v>
      </c>
      <c r="J52" s="69">
        <f t="shared" ref="J52:J61" si="3">I52*0.9</f>
        <v>29081.25</v>
      </c>
      <c r="K52" s="70"/>
      <c r="L52" s="70"/>
    </row>
    <row r="53" spans="1:12">
      <c r="A53" s="54" t="s">
        <v>2763</v>
      </c>
      <c r="B53" s="59">
        <v>1782</v>
      </c>
      <c r="C53" s="59">
        <v>580</v>
      </c>
      <c r="D53" s="439"/>
      <c r="E53" s="59">
        <v>0.55000000000000004</v>
      </c>
      <c r="F53" s="59">
        <v>1.43</v>
      </c>
      <c r="G53" s="59">
        <v>74</v>
      </c>
      <c r="H53" s="60" t="s">
        <v>843</v>
      </c>
      <c r="I53" s="202">
        <v>36103.833333333343</v>
      </c>
      <c r="J53" s="69">
        <f t="shared" si="3"/>
        <v>32493.450000000008</v>
      </c>
      <c r="K53" s="70"/>
      <c r="L53" s="70"/>
    </row>
    <row r="54" spans="1:12">
      <c r="A54" s="54" t="s">
        <v>2764</v>
      </c>
      <c r="B54" s="59">
        <v>2305</v>
      </c>
      <c r="C54" s="59">
        <v>653</v>
      </c>
      <c r="D54" s="439"/>
      <c r="E54" s="59">
        <v>0.75</v>
      </c>
      <c r="F54" s="59">
        <v>1.92</v>
      </c>
      <c r="G54" s="59">
        <v>77</v>
      </c>
      <c r="H54" s="60" t="s">
        <v>843</v>
      </c>
      <c r="I54" s="202">
        <v>37999.5</v>
      </c>
      <c r="J54" s="69">
        <f t="shared" si="3"/>
        <v>34199.550000000003</v>
      </c>
      <c r="K54" s="70"/>
      <c r="L54" s="70"/>
    </row>
    <row r="55" spans="1:12">
      <c r="A55" s="54" t="s">
        <v>2765</v>
      </c>
      <c r="B55" s="59">
        <v>2305</v>
      </c>
      <c r="C55" s="59">
        <v>653</v>
      </c>
      <c r="D55" s="439"/>
      <c r="E55" s="59">
        <v>0.75</v>
      </c>
      <c r="F55" s="59">
        <v>1.92</v>
      </c>
      <c r="G55" s="59">
        <v>76</v>
      </c>
      <c r="H55" s="60" t="s">
        <v>843</v>
      </c>
      <c r="I55" s="202">
        <v>40929.166666666672</v>
      </c>
      <c r="J55" s="69">
        <f t="shared" si="3"/>
        <v>36836.250000000007</v>
      </c>
      <c r="K55" s="70"/>
      <c r="L55" s="70"/>
    </row>
    <row r="56" spans="1:12">
      <c r="A56" s="54" t="s">
        <v>2766</v>
      </c>
      <c r="B56" s="59">
        <v>3508</v>
      </c>
      <c r="C56" s="59">
        <v>825</v>
      </c>
      <c r="D56" s="439"/>
      <c r="E56" s="59">
        <v>1.1000000000000001</v>
      </c>
      <c r="F56" s="59">
        <v>2.74</v>
      </c>
      <c r="G56" s="59">
        <v>76</v>
      </c>
      <c r="H56" s="60" t="s">
        <v>843</v>
      </c>
      <c r="I56" s="202">
        <v>44634.333333333336</v>
      </c>
      <c r="J56" s="69">
        <f t="shared" si="3"/>
        <v>40170.9</v>
      </c>
      <c r="K56" s="70"/>
      <c r="L56" s="70"/>
    </row>
    <row r="57" spans="1:12">
      <c r="A57" s="54" t="s">
        <v>2767</v>
      </c>
      <c r="B57" s="59">
        <v>4750</v>
      </c>
      <c r="C57" s="59">
        <v>1070</v>
      </c>
      <c r="D57" s="439"/>
      <c r="E57" s="59">
        <v>1.5</v>
      </c>
      <c r="F57" s="59">
        <v>3.46</v>
      </c>
      <c r="G57" s="59">
        <v>79</v>
      </c>
      <c r="H57" s="60" t="s">
        <v>843</v>
      </c>
      <c r="I57" s="202">
        <v>47477.833333333336</v>
      </c>
      <c r="J57" s="69">
        <f t="shared" si="3"/>
        <v>42730.05</v>
      </c>
      <c r="K57" s="70"/>
      <c r="L57" s="70"/>
    </row>
    <row r="58" spans="1:12">
      <c r="A58" s="54" t="s">
        <v>2768</v>
      </c>
      <c r="B58" s="59">
        <v>5800</v>
      </c>
      <c r="C58" s="59">
        <v>1545</v>
      </c>
      <c r="D58" s="439"/>
      <c r="E58" s="59">
        <v>2.2000000000000002</v>
      </c>
      <c r="F58" s="59">
        <v>4.8600000000000003</v>
      </c>
      <c r="G58" s="59">
        <v>84</v>
      </c>
      <c r="H58" s="60" t="s">
        <v>843</v>
      </c>
      <c r="I58" s="202">
        <v>56409.4</v>
      </c>
      <c r="J58" s="69">
        <f t="shared" si="3"/>
        <v>50768.46</v>
      </c>
      <c r="K58" s="70"/>
      <c r="L58" s="70"/>
    </row>
    <row r="59" spans="1:12">
      <c r="A59" s="54" t="s">
        <v>2769</v>
      </c>
      <c r="B59" s="59">
        <v>7500</v>
      </c>
      <c r="C59" s="59">
        <v>1405</v>
      </c>
      <c r="D59" s="439"/>
      <c r="E59" s="81">
        <v>3</v>
      </c>
      <c r="F59" s="59">
        <v>7.03</v>
      </c>
      <c r="G59" s="59">
        <v>84</v>
      </c>
      <c r="H59" s="60" t="s">
        <v>843</v>
      </c>
      <c r="I59" s="202">
        <v>62275</v>
      </c>
      <c r="J59" s="69">
        <f t="shared" si="3"/>
        <v>56047.5</v>
      </c>
      <c r="K59" s="70"/>
      <c r="L59" s="70"/>
    </row>
    <row r="60" spans="1:12">
      <c r="A60" s="54" t="s">
        <v>2770</v>
      </c>
      <c r="B60" s="59">
        <v>7500</v>
      </c>
      <c r="C60" s="59">
        <v>1545</v>
      </c>
      <c r="D60" s="439"/>
      <c r="E60" s="81">
        <v>3</v>
      </c>
      <c r="F60" s="59">
        <v>7.03</v>
      </c>
      <c r="G60" s="59">
        <v>84</v>
      </c>
      <c r="H60" s="60" t="s">
        <v>843</v>
      </c>
      <c r="I60" s="202">
        <v>64625</v>
      </c>
      <c r="J60" s="69">
        <f t="shared" si="3"/>
        <v>58162.5</v>
      </c>
      <c r="K60" s="70"/>
      <c r="L60" s="70"/>
    </row>
    <row r="61" spans="1:12">
      <c r="A61" s="55" t="s">
        <v>2771</v>
      </c>
      <c r="B61" s="59">
        <v>9500</v>
      </c>
      <c r="C61" s="59">
        <v>1850</v>
      </c>
      <c r="D61" s="439"/>
      <c r="E61" s="81">
        <v>4</v>
      </c>
      <c r="F61" s="59">
        <v>7.9</v>
      </c>
      <c r="G61" s="59">
        <v>86</v>
      </c>
      <c r="H61" s="60" t="s">
        <v>843</v>
      </c>
      <c r="I61" s="69">
        <v>73155.500000000015</v>
      </c>
      <c r="J61" s="69">
        <f t="shared" si="3"/>
        <v>65839.950000000012</v>
      </c>
      <c r="K61" s="70"/>
      <c r="L61" s="70"/>
    </row>
    <row r="62" spans="1:12">
      <c r="A62" s="76"/>
      <c r="B62" s="76"/>
      <c r="C62" s="76"/>
      <c r="D62" s="76"/>
      <c r="E62" s="76"/>
      <c r="F62" s="76"/>
      <c r="G62" s="76"/>
      <c r="H62" s="76"/>
      <c r="I62" s="77"/>
      <c r="J62" s="77"/>
      <c r="K62" s="78"/>
      <c r="L62" s="78"/>
    </row>
    <row r="63" spans="1:12" ht="15.75" customHeight="1">
      <c r="A63" s="57" t="s">
        <v>651</v>
      </c>
      <c r="B63" s="58"/>
      <c r="C63" s="58"/>
      <c r="D63" s="58"/>
      <c r="E63" s="58"/>
      <c r="F63" s="58"/>
      <c r="G63" s="58"/>
      <c r="H63" s="58"/>
      <c r="I63" s="64"/>
      <c r="J63" s="65"/>
      <c r="K63" s="66"/>
      <c r="L63" s="352"/>
    </row>
    <row r="64" spans="1:12" ht="15.75" customHeight="1">
      <c r="A64" s="83"/>
      <c r="B64" s="428" t="s">
        <v>957</v>
      </c>
      <c r="C64" s="428"/>
      <c r="D64" s="428"/>
      <c r="E64" s="428"/>
      <c r="F64" s="428"/>
      <c r="G64" s="84"/>
      <c r="H64" s="108" t="s">
        <v>909</v>
      </c>
      <c r="I64" s="85"/>
      <c r="J64" s="86"/>
      <c r="K64" s="87"/>
      <c r="L64" s="88"/>
    </row>
    <row r="65" spans="1:12" ht="15.75" customHeight="1">
      <c r="A65" s="89"/>
      <c r="B65" s="429"/>
      <c r="C65" s="429"/>
      <c r="D65" s="429"/>
      <c r="E65" s="429"/>
      <c r="F65" s="429"/>
      <c r="G65" s="90"/>
      <c r="H65" s="109" t="s">
        <v>916</v>
      </c>
      <c r="I65" s="91"/>
      <c r="J65" s="92"/>
      <c r="K65" s="93"/>
      <c r="L65" s="94"/>
    </row>
    <row r="66" spans="1:12" ht="15.75" customHeight="1">
      <c r="A66" s="89"/>
      <c r="B66" s="429"/>
      <c r="C66" s="429"/>
      <c r="D66" s="429"/>
      <c r="E66" s="429"/>
      <c r="F66" s="429"/>
      <c r="G66" s="90"/>
      <c r="H66" s="109" t="s">
        <v>911</v>
      </c>
      <c r="I66" s="91"/>
      <c r="J66" s="92"/>
      <c r="K66" s="93"/>
      <c r="L66" s="94"/>
    </row>
    <row r="67" spans="1:12" ht="15.75" customHeight="1">
      <c r="A67" s="89"/>
      <c r="B67" s="429"/>
      <c r="C67" s="429"/>
      <c r="D67" s="429"/>
      <c r="E67" s="429"/>
      <c r="F67" s="429"/>
      <c r="G67" s="90"/>
      <c r="H67" s="109" t="s">
        <v>919</v>
      </c>
      <c r="I67" s="91"/>
      <c r="J67" s="92"/>
      <c r="K67" s="93"/>
      <c r="L67" s="94"/>
    </row>
    <row r="68" spans="1:12" ht="15.75" customHeight="1">
      <c r="A68" s="95"/>
      <c r="B68" s="430"/>
      <c r="C68" s="430"/>
      <c r="D68" s="430"/>
      <c r="E68" s="430"/>
      <c r="F68" s="430"/>
      <c r="G68" s="96"/>
      <c r="H68" s="110" t="s">
        <v>913</v>
      </c>
      <c r="I68" s="97"/>
      <c r="J68" s="98"/>
      <c r="K68" s="99"/>
      <c r="L68" s="100"/>
    </row>
    <row r="69" spans="1:12" ht="41.1" customHeight="1">
      <c r="A69" s="71" t="s">
        <v>77</v>
      </c>
      <c r="B69" s="72" t="s">
        <v>835</v>
      </c>
      <c r="C69" s="72" t="s">
        <v>827</v>
      </c>
      <c r="D69" s="68" t="s">
        <v>837</v>
      </c>
      <c r="E69" s="72" t="s">
        <v>828</v>
      </c>
      <c r="F69" s="72" t="s">
        <v>829</v>
      </c>
      <c r="G69" s="415" t="s">
        <v>2137</v>
      </c>
      <c r="H69" s="72" t="s">
        <v>830</v>
      </c>
      <c r="I69" s="74" t="s">
        <v>893</v>
      </c>
      <c r="J69" s="74" t="s">
        <v>894</v>
      </c>
      <c r="K69" s="75"/>
      <c r="L69" s="75"/>
    </row>
    <row r="70" spans="1:12">
      <c r="A70" s="36" t="s">
        <v>851</v>
      </c>
      <c r="B70" s="59">
        <v>1050</v>
      </c>
      <c r="C70" s="59">
        <v>268</v>
      </c>
      <c r="D70" s="59" t="s">
        <v>844</v>
      </c>
      <c r="E70" s="59">
        <v>0.28999999999999998</v>
      </c>
      <c r="F70" s="59">
        <v>1.45</v>
      </c>
      <c r="G70" s="59">
        <v>69</v>
      </c>
      <c r="H70" s="60" t="s">
        <v>843</v>
      </c>
      <c r="I70" s="69">
        <v>19904.500000000004</v>
      </c>
      <c r="J70" s="69">
        <f t="shared" ref="J70:J145" si="4">I70*0.9</f>
        <v>17914.050000000003</v>
      </c>
      <c r="K70" s="70"/>
      <c r="L70" s="70"/>
    </row>
    <row r="71" spans="1:12">
      <c r="A71" s="36" t="s">
        <v>852</v>
      </c>
      <c r="B71" s="59">
        <v>1300</v>
      </c>
      <c r="C71" s="59">
        <v>278</v>
      </c>
      <c r="D71" s="59" t="s">
        <v>845</v>
      </c>
      <c r="E71" s="59">
        <v>0.31</v>
      </c>
      <c r="F71" s="59">
        <v>0.51</v>
      </c>
      <c r="G71" s="59">
        <v>68</v>
      </c>
      <c r="H71" s="60" t="s">
        <v>831</v>
      </c>
      <c r="I71" s="69">
        <v>19904.500000000004</v>
      </c>
      <c r="J71" s="69">
        <f t="shared" si="4"/>
        <v>17914.050000000003</v>
      </c>
      <c r="K71" s="70"/>
      <c r="L71" s="70"/>
    </row>
    <row r="72" spans="1:12">
      <c r="A72" s="36" t="s">
        <v>853</v>
      </c>
      <c r="B72" s="59">
        <v>1700</v>
      </c>
      <c r="C72" s="59">
        <v>320</v>
      </c>
      <c r="D72" s="59" t="s">
        <v>844</v>
      </c>
      <c r="E72" s="59">
        <v>0.51</v>
      </c>
      <c r="F72" s="59">
        <v>2.2999999999999998</v>
      </c>
      <c r="G72" s="59">
        <v>70</v>
      </c>
      <c r="H72" s="60" t="s">
        <v>843</v>
      </c>
      <c r="I72" s="69">
        <v>25246.833333333336</v>
      </c>
      <c r="J72" s="69">
        <f t="shared" si="4"/>
        <v>22722.15</v>
      </c>
      <c r="K72" s="70"/>
      <c r="L72" s="70"/>
    </row>
    <row r="73" spans="1:12">
      <c r="A73" s="36" t="s">
        <v>854</v>
      </c>
      <c r="B73" s="59">
        <v>1980</v>
      </c>
      <c r="C73" s="59">
        <v>340</v>
      </c>
      <c r="D73" s="59" t="s">
        <v>845</v>
      </c>
      <c r="E73" s="59">
        <v>0.56000000000000005</v>
      </c>
      <c r="F73" s="59">
        <v>0.95</v>
      </c>
      <c r="G73" s="59">
        <v>72</v>
      </c>
      <c r="H73" s="60" t="s">
        <v>843</v>
      </c>
      <c r="I73" s="69">
        <v>24729.833333333336</v>
      </c>
      <c r="J73" s="69">
        <f t="shared" si="4"/>
        <v>22256.850000000002</v>
      </c>
      <c r="K73" s="70"/>
      <c r="L73" s="70"/>
    </row>
    <row r="74" spans="1:12">
      <c r="A74" s="36" t="s">
        <v>855</v>
      </c>
      <c r="B74" s="59">
        <v>2200</v>
      </c>
      <c r="C74" s="59">
        <v>390</v>
      </c>
      <c r="D74" s="59" t="s">
        <v>844</v>
      </c>
      <c r="E74" s="59">
        <v>0.78</v>
      </c>
      <c r="F74" s="59">
        <v>3.4</v>
      </c>
      <c r="G74" s="59">
        <v>76</v>
      </c>
      <c r="H74" s="60" t="s">
        <v>846</v>
      </c>
      <c r="I74" s="69">
        <v>27142.500000000004</v>
      </c>
      <c r="J74" s="69">
        <f t="shared" si="4"/>
        <v>24428.250000000004</v>
      </c>
      <c r="K74" s="70"/>
      <c r="L74" s="70"/>
    </row>
    <row r="75" spans="1:12">
      <c r="A75" s="36" t="s">
        <v>856</v>
      </c>
      <c r="B75" s="59">
        <v>2600</v>
      </c>
      <c r="C75" s="59">
        <v>400</v>
      </c>
      <c r="D75" s="59" t="s">
        <v>845</v>
      </c>
      <c r="E75" s="59">
        <v>0.93</v>
      </c>
      <c r="F75" s="59">
        <v>1.9</v>
      </c>
      <c r="G75" s="59">
        <v>75</v>
      </c>
      <c r="H75" s="60" t="s">
        <v>846</v>
      </c>
      <c r="I75" s="69">
        <v>27142.500000000004</v>
      </c>
      <c r="J75" s="69">
        <f t="shared" si="4"/>
        <v>24428.250000000004</v>
      </c>
      <c r="K75" s="70"/>
      <c r="L75" s="70"/>
    </row>
    <row r="76" spans="1:12">
      <c r="A76" s="36" t="s">
        <v>857</v>
      </c>
      <c r="B76" s="59">
        <v>2700</v>
      </c>
      <c r="C76" s="59">
        <v>460</v>
      </c>
      <c r="D76" s="59" t="s">
        <v>844</v>
      </c>
      <c r="E76" s="59">
        <v>1.1000000000000001</v>
      </c>
      <c r="F76" s="59">
        <v>5.3</v>
      </c>
      <c r="G76" s="59">
        <v>76</v>
      </c>
      <c r="H76" s="60" t="s">
        <v>843</v>
      </c>
      <c r="I76" s="69">
        <v>40326.000000000007</v>
      </c>
      <c r="J76" s="69">
        <f t="shared" si="4"/>
        <v>36293.400000000009</v>
      </c>
      <c r="K76" s="70"/>
      <c r="L76" s="70"/>
    </row>
    <row r="77" spans="1:12">
      <c r="A77" s="36" t="s">
        <v>858</v>
      </c>
      <c r="B77" s="59">
        <v>3600</v>
      </c>
      <c r="C77" s="59">
        <v>500</v>
      </c>
      <c r="D77" s="377" t="s">
        <v>845</v>
      </c>
      <c r="E77" s="59">
        <v>1.5</v>
      </c>
      <c r="F77" s="59">
        <v>2.6</v>
      </c>
      <c r="G77" s="59">
        <v>80</v>
      </c>
      <c r="H77" s="60" t="s">
        <v>843</v>
      </c>
      <c r="I77" s="69">
        <v>40326.000000000007</v>
      </c>
      <c r="J77" s="69">
        <f t="shared" si="4"/>
        <v>36293.400000000009</v>
      </c>
      <c r="K77" s="70"/>
      <c r="L77" s="70"/>
    </row>
    <row r="78" spans="1:12">
      <c r="A78" s="36" t="s">
        <v>859</v>
      </c>
      <c r="B78" s="59">
        <v>4800</v>
      </c>
      <c r="C78" s="59">
        <v>650</v>
      </c>
      <c r="D78" s="377" t="s">
        <v>845</v>
      </c>
      <c r="E78" s="59">
        <v>2.5</v>
      </c>
      <c r="F78" s="59">
        <v>4.0999999999999996</v>
      </c>
      <c r="G78" s="59">
        <v>80</v>
      </c>
      <c r="H78" s="60" t="s">
        <v>843</v>
      </c>
      <c r="I78" s="69">
        <v>43428.000000000007</v>
      </c>
      <c r="J78" s="69">
        <f t="shared" si="4"/>
        <v>39085.200000000004</v>
      </c>
      <c r="K78" s="70"/>
      <c r="L78" s="70"/>
    </row>
    <row r="79" spans="1:12" s="330" customFormat="1">
      <c r="A79" s="375" t="s">
        <v>3097</v>
      </c>
      <c r="B79" s="374">
        <v>4250</v>
      </c>
      <c r="C79" s="374">
        <v>620</v>
      </c>
      <c r="D79" s="377" t="s">
        <v>844</v>
      </c>
      <c r="E79" s="374">
        <v>2.4</v>
      </c>
      <c r="F79" s="374">
        <v>11</v>
      </c>
      <c r="G79" s="374">
        <v>96</v>
      </c>
      <c r="H79" s="376" t="s">
        <v>843</v>
      </c>
      <c r="I79" s="202">
        <v>52475.500000000007</v>
      </c>
      <c r="J79" s="202">
        <f t="shared" ref="J79" si="5">I79*0.9</f>
        <v>47227.950000000004</v>
      </c>
      <c r="K79" s="203"/>
      <c r="L79" s="203"/>
    </row>
    <row r="80" spans="1:12">
      <c r="A80" s="36" t="s">
        <v>860</v>
      </c>
      <c r="B80" s="59">
        <v>6000</v>
      </c>
      <c r="C80" s="59">
        <v>875</v>
      </c>
      <c r="D80" s="377" t="s">
        <v>845</v>
      </c>
      <c r="E80" s="59">
        <v>3.7</v>
      </c>
      <c r="F80" s="59">
        <v>6</v>
      </c>
      <c r="G80" s="59">
        <v>83</v>
      </c>
      <c r="H80" s="60" t="s">
        <v>843</v>
      </c>
      <c r="I80" s="69">
        <v>54285.000000000007</v>
      </c>
      <c r="J80" s="69">
        <f t="shared" si="4"/>
        <v>48856.500000000007</v>
      </c>
      <c r="K80" s="70"/>
      <c r="L80" s="70"/>
    </row>
    <row r="81" spans="1:12">
      <c r="A81" s="48" t="s">
        <v>861</v>
      </c>
      <c r="B81" s="59">
        <v>8750</v>
      </c>
      <c r="C81" s="59">
        <v>1050</v>
      </c>
      <c r="D81" s="377" t="s">
        <v>845</v>
      </c>
      <c r="E81" s="59">
        <v>5.5</v>
      </c>
      <c r="F81" s="59">
        <v>8.9</v>
      </c>
      <c r="G81" s="59">
        <v>85</v>
      </c>
      <c r="H81" s="60" t="s">
        <v>843</v>
      </c>
      <c r="I81" s="69">
        <v>83237.000000000015</v>
      </c>
      <c r="J81" s="69">
        <f>I81*0.9</f>
        <v>74913.300000000017</v>
      </c>
      <c r="K81" s="70"/>
      <c r="L81" s="70"/>
    </row>
    <row r="82" spans="1:12" s="330" customFormat="1">
      <c r="A82" s="48" t="s">
        <v>3096</v>
      </c>
      <c r="B82" s="412">
        <v>7500</v>
      </c>
      <c r="C82" s="412">
        <v>510</v>
      </c>
      <c r="D82" s="412" t="s">
        <v>845</v>
      </c>
      <c r="E82" s="412">
        <v>2.7</v>
      </c>
      <c r="F82" s="412">
        <v>4.9000000000000004</v>
      </c>
      <c r="G82" s="412">
        <v>67</v>
      </c>
      <c r="H82" s="414" t="s">
        <v>846</v>
      </c>
      <c r="I82" s="202">
        <v>100470.33333333334</v>
      </c>
      <c r="J82" s="202">
        <f>I82*0.9</f>
        <v>90423.300000000017</v>
      </c>
      <c r="K82" s="203"/>
      <c r="L82" s="203"/>
    </row>
    <row r="83" spans="1:12">
      <c r="A83" s="48" t="s">
        <v>862</v>
      </c>
      <c r="B83" s="59">
        <v>9000</v>
      </c>
      <c r="C83" s="59">
        <v>710</v>
      </c>
      <c r="D83" s="377" t="s">
        <v>845</v>
      </c>
      <c r="E83" s="59">
        <v>3.75</v>
      </c>
      <c r="F83" s="59">
        <v>6.8</v>
      </c>
      <c r="G83" s="59">
        <v>77</v>
      </c>
      <c r="H83" s="60" t="s">
        <v>846</v>
      </c>
      <c r="I83" s="69">
        <v>104089.33333333334</v>
      </c>
      <c r="J83" s="69">
        <f>I83*0.9</f>
        <v>93680.400000000009</v>
      </c>
      <c r="K83" s="70"/>
      <c r="L83" s="70"/>
    </row>
    <row r="84" spans="1:12">
      <c r="A84" s="76"/>
      <c r="B84" s="76"/>
      <c r="C84" s="76"/>
      <c r="D84" s="76"/>
      <c r="E84" s="76"/>
      <c r="F84" s="76"/>
      <c r="G84" s="76"/>
      <c r="H84" s="76"/>
      <c r="I84" s="77"/>
      <c r="J84" s="77"/>
      <c r="K84" s="78"/>
      <c r="L84" s="78"/>
    </row>
    <row r="85" spans="1:12" ht="15.75" customHeight="1">
      <c r="A85" s="57" t="s">
        <v>658</v>
      </c>
      <c r="B85" s="58"/>
      <c r="C85" s="58"/>
      <c r="D85" s="58"/>
      <c r="E85" s="58"/>
      <c r="F85" s="58"/>
      <c r="G85" s="58"/>
      <c r="H85" s="58"/>
      <c r="I85" s="64"/>
      <c r="J85" s="65"/>
      <c r="K85" s="66"/>
      <c r="L85" s="352"/>
    </row>
    <row r="86" spans="1:12" ht="15.75" customHeight="1">
      <c r="A86" s="83"/>
      <c r="B86" s="428" t="s">
        <v>959</v>
      </c>
      <c r="C86" s="428"/>
      <c r="D86" s="428"/>
      <c r="E86" s="428"/>
      <c r="F86" s="428"/>
      <c r="G86" s="84"/>
      <c r="H86" s="108" t="s">
        <v>958</v>
      </c>
      <c r="I86" s="85"/>
      <c r="J86" s="86"/>
      <c r="K86" s="87"/>
      <c r="L86" s="88"/>
    </row>
    <row r="87" spans="1:12" ht="15.75" customHeight="1">
      <c r="A87" s="89"/>
      <c r="B87" s="429"/>
      <c r="C87" s="429"/>
      <c r="D87" s="429"/>
      <c r="E87" s="429"/>
      <c r="F87" s="429"/>
      <c r="G87" s="90"/>
      <c r="H87" s="109" t="s">
        <v>916</v>
      </c>
      <c r="I87" s="91"/>
      <c r="J87" s="92"/>
      <c r="K87" s="93"/>
      <c r="L87" s="94"/>
    </row>
    <row r="88" spans="1:12" ht="15.75" customHeight="1">
      <c r="A88" s="89"/>
      <c r="B88" s="429"/>
      <c r="C88" s="429"/>
      <c r="D88" s="429"/>
      <c r="E88" s="429"/>
      <c r="F88" s="429"/>
      <c r="G88" s="90"/>
      <c r="H88" s="109" t="s">
        <v>917</v>
      </c>
      <c r="I88" s="91"/>
      <c r="J88" s="92"/>
      <c r="K88" s="93"/>
      <c r="L88" s="94"/>
    </row>
    <row r="89" spans="1:12" ht="15.75" customHeight="1">
      <c r="A89" s="89"/>
      <c r="B89" s="429"/>
      <c r="C89" s="429"/>
      <c r="D89" s="429"/>
      <c r="E89" s="429"/>
      <c r="F89" s="429"/>
      <c r="G89" s="90"/>
      <c r="H89" s="109" t="s">
        <v>919</v>
      </c>
      <c r="I89" s="91"/>
      <c r="J89" s="92"/>
      <c r="K89" s="93"/>
      <c r="L89" s="94"/>
    </row>
    <row r="90" spans="1:12" ht="15.75" customHeight="1">
      <c r="A90" s="95"/>
      <c r="B90" s="430"/>
      <c r="C90" s="430"/>
      <c r="D90" s="430"/>
      <c r="E90" s="430"/>
      <c r="F90" s="430"/>
      <c r="G90" s="96"/>
      <c r="H90" s="110" t="s">
        <v>913</v>
      </c>
      <c r="I90" s="97"/>
      <c r="J90" s="98"/>
      <c r="K90" s="99"/>
      <c r="L90" s="100"/>
    </row>
    <row r="91" spans="1:12" ht="41.1" customHeight="1">
      <c r="A91" s="71" t="s">
        <v>77</v>
      </c>
      <c r="B91" s="72" t="s">
        <v>835</v>
      </c>
      <c r="C91" s="72" t="s">
        <v>827</v>
      </c>
      <c r="D91" s="68" t="s">
        <v>837</v>
      </c>
      <c r="E91" s="72" t="s">
        <v>828</v>
      </c>
      <c r="F91" s="72" t="s">
        <v>829</v>
      </c>
      <c r="G91" s="415" t="s">
        <v>2137</v>
      </c>
      <c r="H91" s="72" t="s">
        <v>830</v>
      </c>
      <c r="I91" s="74" t="s">
        <v>893</v>
      </c>
      <c r="J91" s="74" t="s">
        <v>894</v>
      </c>
      <c r="K91" s="75"/>
      <c r="L91" s="75"/>
    </row>
    <row r="92" spans="1:12">
      <c r="A92" s="36" t="s">
        <v>652</v>
      </c>
      <c r="B92" s="59">
        <v>500</v>
      </c>
      <c r="C92" s="59">
        <v>400</v>
      </c>
      <c r="D92" s="436" t="s">
        <v>844</v>
      </c>
      <c r="E92" s="59">
        <v>0.17</v>
      </c>
      <c r="F92" s="59">
        <v>0.73</v>
      </c>
      <c r="G92" s="59">
        <v>61</v>
      </c>
      <c r="H92" s="60" t="s">
        <v>847</v>
      </c>
      <c r="I92" s="69">
        <v>28581.483333333334</v>
      </c>
      <c r="J92" s="69">
        <f t="shared" si="4"/>
        <v>25723.334999999999</v>
      </c>
      <c r="K92" s="70"/>
      <c r="L92" s="70"/>
    </row>
    <row r="93" spans="1:12">
      <c r="A93" s="36" t="s">
        <v>653</v>
      </c>
      <c r="B93" s="59">
        <v>620</v>
      </c>
      <c r="C93" s="59">
        <v>575</v>
      </c>
      <c r="D93" s="437"/>
      <c r="E93" s="59">
        <v>0.26</v>
      </c>
      <c r="F93" s="59">
        <v>1.1000000000000001</v>
      </c>
      <c r="G93" s="59">
        <v>67</v>
      </c>
      <c r="H93" s="60" t="s">
        <v>847</v>
      </c>
      <c r="I93" s="69">
        <v>33442.850000000006</v>
      </c>
      <c r="J93" s="69">
        <f t="shared" si="4"/>
        <v>30098.565000000006</v>
      </c>
      <c r="K93" s="70"/>
      <c r="L93" s="70"/>
    </row>
    <row r="94" spans="1:12">
      <c r="A94" s="36" t="s">
        <v>654</v>
      </c>
      <c r="B94" s="59">
        <v>970</v>
      </c>
      <c r="C94" s="59">
        <v>550</v>
      </c>
      <c r="D94" s="437"/>
      <c r="E94" s="59">
        <v>0.16</v>
      </c>
      <c r="F94" s="59">
        <v>0.71</v>
      </c>
      <c r="G94" s="59">
        <v>64</v>
      </c>
      <c r="H94" s="60" t="s">
        <v>840</v>
      </c>
      <c r="I94" s="69">
        <v>35957.35</v>
      </c>
      <c r="J94" s="69">
        <f t="shared" si="4"/>
        <v>32361.614999999998</v>
      </c>
      <c r="K94" s="70"/>
      <c r="L94" s="70"/>
    </row>
    <row r="95" spans="1:12">
      <c r="A95" s="36" t="s">
        <v>655</v>
      </c>
      <c r="B95" s="59">
        <v>2200</v>
      </c>
      <c r="C95" s="59">
        <v>400</v>
      </c>
      <c r="D95" s="437"/>
      <c r="E95" s="59">
        <v>0.78</v>
      </c>
      <c r="F95" s="59">
        <v>3.4</v>
      </c>
      <c r="G95" s="59">
        <v>65</v>
      </c>
      <c r="H95" s="60" t="s">
        <v>838</v>
      </c>
      <c r="I95" s="69">
        <v>48781.3</v>
      </c>
      <c r="J95" s="69">
        <f t="shared" si="4"/>
        <v>43903.170000000006</v>
      </c>
      <c r="K95" s="70"/>
      <c r="L95" s="70"/>
    </row>
    <row r="96" spans="1:12">
      <c r="A96" s="36" t="s">
        <v>656</v>
      </c>
      <c r="B96" s="59">
        <v>2800</v>
      </c>
      <c r="C96" s="59">
        <v>360</v>
      </c>
      <c r="D96" s="437"/>
      <c r="E96" s="59">
        <v>1.1000000000000001</v>
      </c>
      <c r="F96" s="59">
        <v>5.3</v>
      </c>
      <c r="G96" s="59">
        <v>71</v>
      </c>
      <c r="H96" s="60" t="s">
        <v>841</v>
      </c>
      <c r="I96" s="69">
        <v>59258.383333333331</v>
      </c>
      <c r="J96" s="69">
        <f t="shared" si="4"/>
        <v>53332.544999999998</v>
      </c>
      <c r="K96" s="70"/>
      <c r="L96" s="70"/>
    </row>
    <row r="97" spans="1:21">
      <c r="A97" s="36" t="s">
        <v>657</v>
      </c>
      <c r="B97" s="59">
        <v>3650</v>
      </c>
      <c r="C97" s="59">
        <v>650</v>
      </c>
      <c r="D97" s="438"/>
      <c r="E97" s="59">
        <v>2.4</v>
      </c>
      <c r="F97" s="59">
        <v>11</v>
      </c>
      <c r="G97" s="59">
        <v>75</v>
      </c>
      <c r="H97" s="60" t="s">
        <v>841</v>
      </c>
      <c r="I97" s="69">
        <v>75351.183333333334</v>
      </c>
      <c r="J97" s="69">
        <f t="shared" si="4"/>
        <v>67816.065000000002</v>
      </c>
      <c r="K97" s="70"/>
      <c r="L97" s="70"/>
    </row>
    <row r="98" spans="1:21">
      <c r="A98" s="76"/>
      <c r="B98" s="76"/>
      <c r="C98" s="76"/>
      <c r="D98" s="76"/>
      <c r="E98" s="76"/>
      <c r="F98" s="76"/>
      <c r="G98" s="76"/>
      <c r="H98" s="76"/>
      <c r="I98" s="77"/>
      <c r="J98" s="77"/>
      <c r="K98" s="78"/>
      <c r="L98" s="78"/>
    </row>
    <row r="99" spans="1:21" ht="15.75" customHeight="1">
      <c r="A99" s="57" t="s">
        <v>669</v>
      </c>
      <c r="B99" s="58"/>
      <c r="C99" s="58"/>
      <c r="D99" s="58"/>
      <c r="E99" s="58"/>
      <c r="F99" s="58"/>
      <c r="G99" s="58"/>
      <c r="H99" s="58"/>
      <c r="I99" s="64"/>
      <c r="J99" s="65"/>
      <c r="K99" s="66"/>
      <c r="L99" s="352"/>
    </row>
    <row r="100" spans="1:21" ht="15.75" customHeight="1">
      <c r="A100" s="83"/>
      <c r="B100" s="428" t="s">
        <v>960</v>
      </c>
      <c r="C100" s="428"/>
      <c r="D100" s="428"/>
      <c r="E100" s="428"/>
      <c r="F100" s="428"/>
      <c r="G100" s="84"/>
      <c r="H100" s="108" t="s">
        <v>909</v>
      </c>
      <c r="I100" s="85"/>
      <c r="J100" s="86"/>
      <c r="K100" s="87"/>
      <c r="L100" s="88"/>
    </row>
    <row r="101" spans="1:21" ht="15.75" customHeight="1">
      <c r="A101" s="89"/>
      <c r="B101" s="429"/>
      <c r="C101" s="429"/>
      <c r="D101" s="429"/>
      <c r="E101" s="429"/>
      <c r="F101" s="429"/>
      <c r="G101" s="90"/>
      <c r="H101" s="109" t="s">
        <v>916</v>
      </c>
      <c r="I101" s="91"/>
      <c r="J101" s="92"/>
      <c r="K101" s="93"/>
      <c r="L101" s="94"/>
      <c r="U101"/>
    </row>
    <row r="102" spans="1:21" ht="15.75" customHeight="1">
      <c r="A102" s="89"/>
      <c r="B102" s="429"/>
      <c r="C102" s="429"/>
      <c r="D102" s="429"/>
      <c r="E102" s="429"/>
      <c r="F102" s="429"/>
      <c r="G102" s="90"/>
      <c r="H102" s="109" t="s">
        <v>917</v>
      </c>
      <c r="I102" s="91"/>
      <c r="J102" s="92"/>
      <c r="K102" s="93"/>
      <c r="L102" s="94"/>
    </row>
    <row r="103" spans="1:21" ht="15.75" customHeight="1">
      <c r="A103" s="89"/>
      <c r="B103" s="429"/>
      <c r="C103" s="429"/>
      <c r="D103" s="429"/>
      <c r="E103" s="429"/>
      <c r="F103" s="429"/>
      <c r="G103" s="90"/>
      <c r="H103" s="109" t="s">
        <v>919</v>
      </c>
      <c r="I103" s="91"/>
      <c r="J103" s="92"/>
      <c r="K103" s="93"/>
      <c r="L103" s="94"/>
    </row>
    <row r="104" spans="1:21" ht="15.75" customHeight="1">
      <c r="A104" s="95"/>
      <c r="B104" s="430"/>
      <c r="C104" s="430"/>
      <c r="D104" s="430"/>
      <c r="E104" s="430"/>
      <c r="F104" s="430"/>
      <c r="G104" s="96"/>
      <c r="H104" s="110" t="s">
        <v>913</v>
      </c>
      <c r="I104" s="97"/>
      <c r="J104" s="98"/>
      <c r="K104" s="99"/>
      <c r="L104" s="100"/>
    </row>
    <row r="105" spans="1:21" ht="41.1" customHeight="1">
      <c r="A105" s="71" t="s">
        <v>77</v>
      </c>
      <c r="B105" s="72" t="s">
        <v>835</v>
      </c>
      <c r="C105" s="72" t="s">
        <v>827</v>
      </c>
      <c r="D105" s="68" t="s">
        <v>837</v>
      </c>
      <c r="E105" s="72" t="s">
        <v>828</v>
      </c>
      <c r="F105" s="72" t="s">
        <v>829</v>
      </c>
      <c r="G105" s="415" t="s">
        <v>2137</v>
      </c>
      <c r="H105" s="72" t="s">
        <v>830</v>
      </c>
      <c r="I105" s="74" t="s">
        <v>893</v>
      </c>
      <c r="J105" s="74" t="s">
        <v>894</v>
      </c>
      <c r="K105" s="75"/>
      <c r="L105" s="75"/>
    </row>
    <row r="106" spans="1:21">
      <c r="A106" s="36" t="s">
        <v>659</v>
      </c>
      <c r="B106" s="59">
        <v>1050</v>
      </c>
      <c r="C106" s="59">
        <v>280</v>
      </c>
      <c r="D106" s="59" t="s">
        <v>844</v>
      </c>
      <c r="E106" s="59">
        <v>0.28999999999999998</v>
      </c>
      <c r="F106" s="59">
        <v>1.45</v>
      </c>
      <c r="G106" s="59">
        <v>69</v>
      </c>
      <c r="H106" s="60" t="s">
        <v>843</v>
      </c>
      <c r="I106" s="202">
        <v>37224.000000000007</v>
      </c>
      <c r="J106" s="69">
        <f t="shared" si="4"/>
        <v>33501.600000000006</v>
      </c>
      <c r="K106" s="70"/>
      <c r="L106" s="70"/>
    </row>
    <row r="107" spans="1:21">
      <c r="A107" s="36" t="s">
        <v>660</v>
      </c>
      <c r="B107" s="59">
        <v>1300</v>
      </c>
      <c r="C107" s="59">
        <v>290</v>
      </c>
      <c r="D107" s="59" t="s">
        <v>845</v>
      </c>
      <c r="E107" s="59">
        <v>0.31</v>
      </c>
      <c r="F107" s="59">
        <v>0.51</v>
      </c>
      <c r="G107" s="59">
        <v>68</v>
      </c>
      <c r="H107" s="60" t="s">
        <v>831</v>
      </c>
      <c r="I107" s="202">
        <v>36378.000000000007</v>
      </c>
      <c r="J107" s="69">
        <f t="shared" si="4"/>
        <v>32740.200000000008</v>
      </c>
      <c r="K107" s="70"/>
      <c r="L107" s="70"/>
    </row>
    <row r="108" spans="1:21">
      <c r="A108" s="36" t="s">
        <v>661</v>
      </c>
      <c r="B108" s="59">
        <v>1700</v>
      </c>
      <c r="C108" s="59">
        <v>300</v>
      </c>
      <c r="D108" s="59" t="s">
        <v>844</v>
      </c>
      <c r="E108" s="59">
        <v>0.51</v>
      </c>
      <c r="F108" s="59">
        <v>2.2999999999999998</v>
      </c>
      <c r="G108" s="59">
        <v>70</v>
      </c>
      <c r="H108" s="60" t="s">
        <v>843</v>
      </c>
      <c r="I108" s="202">
        <v>43653.600000000006</v>
      </c>
      <c r="J108" s="69">
        <f t="shared" si="4"/>
        <v>39288.240000000005</v>
      </c>
      <c r="K108" s="70"/>
      <c r="L108" s="70"/>
    </row>
    <row r="109" spans="1:21">
      <c r="A109" s="36" t="s">
        <v>3099</v>
      </c>
      <c r="B109" s="59">
        <v>1980</v>
      </c>
      <c r="C109" s="59">
        <v>345</v>
      </c>
      <c r="D109" s="59" t="s">
        <v>845</v>
      </c>
      <c r="E109" s="59">
        <v>0.56000000000000005</v>
      </c>
      <c r="F109" s="59">
        <v>0.95</v>
      </c>
      <c r="G109" s="59">
        <v>72</v>
      </c>
      <c r="H109" s="60" t="s">
        <v>843</v>
      </c>
      <c r="I109" s="202">
        <v>43061.4</v>
      </c>
      <c r="J109" s="69">
        <f t="shared" si="4"/>
        <v>38755.26</v>
      </c>
      <c r="K109" s="70"/>
      <c r="L109" s="70"/>
    </row>
    <row r="110" spans="1:21">
      <c r="A110" s="36" t="s">
        <v>662</v>
      </c>
      <c r="B110" s="59">
        <v>2200</v>
      </c>
      <c r="C110" s="59">
        <v>410</v>
      </c>
      <c r="D110" s="59" t="s">
        <v>844</v>
      </c>
      <c r="E110" s="59">
        <v>0.78</v>
      </c>
      <c r="F110" s="59">
        <v>3.4</v>
      </c>
      <c r="G110" s="59">
        <v>76</v>
      </c>
      <c r="H110" s="60" t="s">
        <v>846</v>
      </c>
      <c r="I110" s="202">
        <v>47376.000000000007</v>
      </c>
      <c r="J110" s="69">
        <f t="shared" si="4"/>
        <v>42638.400000000009</v>
      </c>
      <c r="K110" s="70"/>
      <c r="L110" s="70"/>
    </row>
    <row r="111" spans="1:21">
      <c r="A111" s="36" t="s">
        <v>3100</v>
      </c>
      <c r="B111" s="59">
        <v>2600</v>
      </c>
      <c r="C111" s="59">
        <v>360</v>
      </c>
      <c r="D111" s="59" t="s">
        <v>845</v>
      </c>
      <c r="E111" s="59">
        <v>0.93</v>
      </c>
      <c r="F111" s="59">
        <v>1.9</v>
      </c>
      <c r="G111" s="59">
        <v>75</v>
      </c>
      <c r="H111" s="60" t="s">
        <v>846</v>
      </c>
      <c r="I111" s="202">
        <v>47206.8</v>
      </c>
      <c r="J111" s="69">
        <f t="shared" si="4"/>
        <v>42486.12</v>
      </c>
      <c r="K111" s="70"/>
      <c r="L111" s="70"/>
    </row>
    <row r="112" spans="1:21">
      <c r="A112" s="36" t="s">
        <v>663</v>
      </c>
      <c r="B112" s="59">
        <v>2700</v>
      </c>
      <c r="C112" s="59">
        <v>430</v>
      </c>
      <c r="D112" s="59" t="s">
        <v>844</v>
      </c>
      <c r="E112" s="59">
        <v>1.1000000000000001</v>
      </c>
      <c r="F112" s="59">
        <v>5.3</v>
      </c>
      <c r="G112" s="59">
        <v>76</v>
      </c>
      <c r="H112" s="60" t="s">
        <v>843</v>
      </c>
      <c r="I112" s="202">
        <v>59558.400000000001</v>
      </c>
      <c r="J112" s="69">
        <f t="shared" si="4"/>
        <v>53602.560000000005</v>
      </c>
      <c r="K112" s="70"/>
      <c r="L112" s="70"/>
    </row>
    <row r="113" spans="1:12">
      <c r="A113" s="36" t="s">
        <v>3101</v>
      </c>
      <c r="B113" s="59">
        <v>3600</v>
      </c>
      <c r="C113" s="59">
        <v>450</v>
      </c>
      <c r="D113" s="436" t="s">
        <v>845</v>
      </c>
      <c r="E113" s="59">
        <v>1.5</v>
      </c>
      <c r="F113" s="59">
        <v>2.6</v>
      </c>
      <c r="G113" s="59">
        <v>80</v>
      </c>
      <c r="H113" s="60" t="s">
        <v>843</v>
      </c>
      <c r="I113" s="202">
        <v>59812.200000000004</v>
      </c>
      <c r="J113" s="69">
        <f t="shared" si="4"/>
        <v>53830.98</v>
      </c>
      <c r="K113" s="70"/>
      <c r="L113" s="70"/>
    </row>
    <row r="114" spans="1:12">
      <c r="A114" s="36" t="s">
        <v>664</v>
      </c>
      <c r="B114" s="59">
        <v>2100</v>
      </c>
      <c r="C114" s="59">
        <v>220</v>
      </c>
      <c r="D114" s="438"/>
      <c r="E114" s="59">
        <v>0.37</v>
      </c>
      <c r="F114" s="59">
        <v>0.75</v>
      </c>
      <c r="G114" s="59">
        <v>69</v>
      </c>
      <c r="H114" s="60" t="s">
        <v>843</v>
      </c>
      <c r="I114" s="202">
        <v>57904.000000000007</v>
      </c>
      <c r="J114" s="69">
        <f t="shared" si="4"/>
        <v>52113.600000000006</v>
      </c>
      <c r="K114" s="70"/>
      <c r="L114" s="70"/>
    </row>
    <row r="115" spans="1:12">
      <c r="A115" s="36" t="s">
        <v>665</v>
      </c>
      <c r="B115" s="59">
        <v>4250</v>
      </c>
      <c r="C115" s="59">
        <v>590</v>
      </c>
      <c r="D115" s="59" t="s">
        <v>844</v>
      </c>
      <c r="E115" s="59">
        <v>2.4</v>
      </c>
      <c r="F115" s="59">
        <v>11</v>
      </c>
      <c r="G115" s="59">
        <v>81</v>
      </c>
      <c r="H115" s="60" t="s">
        <v>843</v>
      </c>
      <c r="I115" s="202">
        <v>76328.000000000015</v>
      </c>
      <c r="J115" s="69">
        <f t="shared" si="4"/>
        <v>68695.200000000012</v>
      </c>
      <c r="K115" s="70"/>
      <c r="L115" s="70"/>
    </row>
    <row r="116" spans="1:12">
      <c r="A116" s="36" t="s">
        <v>3102</v>
      </c>
      <c r="B116" s="59">
        <v>4800</v>
      </c>
      <c r="C116" s="59">
        <v>590</v>
      </c>
      <c r="D116" s="436" t="s">
        <v>845</v>
      </c>
      <c r="E116" s="59">
        <v>2.5</v>
      </c>
      <c r="F116" s="59">
        <v>4.0999999999999996</v>
      </c>
      <c r="G116" s="59">
        <v>80</v>
      </c>
      <c r="H116" s="60" t="s">
        <v>843</v>
      </c>
      <c r="I116" s="202">
        <v>67933.800000000017</v>
      </c>
      <c r="J116" s="69">
        <f t="shared" si="4"/>
        <v>61140.42000000002</v>
      </c>
      <c r="K116" s="70"/>
      <c r="L116" s="70"/>
    </row>
    <row r="117" spans="1:12">
      <c r="A117" s="36" t="s">
        <v>3103</v>
      </c>
      <c r="B117" s="59">
        <v>6000</v>
      </c>
      <c r="C117" s="59">
        <v>800</v>
      </c>
      <c r="D117" s="437"/>
      <c r="E117" s="59">
        <v>3.7</v>
      </c>
      <c r="F117" s="59">
        <v>6</v>
      </c>
      <c r="G117" s="59">
        <v>83</v>
      </c>
      <c r="H117" s="60" t="s">
        <v>843</v>
      </c>
      <c r="I117" s="202">
        <v>108626.40000000001</v>
      </c>
      <c r="J117" s="69">
        <f t="shared" si="4"/>
        <v>97763.760000000009</v>
      </c>
      <c r="K117" s="70"/>
      <c r="L117" s="70"/>
    </row>
    <row r="118" spans="1:12">
      <c r="A118" s="36" t="s">
        <v>666</v>
      </c>
      <c r="B118" s="59">
        <v>4000</v>
      </c>
      <c r="C118" s="59">
        <v>390</v>
      </c>
      <c r="D118" s="437"/>
      <c r="E118" s="59">
        <v>1.1000000000000001</v>
      </c>
      <c r="F118" s="59">
        <v>2</v>
      </c>
      <c r="G118" s="59">
        <v>71</v>
      </c>
      <c r="H118" s="60" t="s">
        <v>843</v>
      </c>
      <c r="I118" s="202">
        <v>78433.600000000006</v>
      </c>
      <c r="J118" s="69">
        <f t="shared" si="4"/>
        <v>70590.240000000005</v>
      </c>
      <c r="K118" s="70"/>
      <c r="L118" s="70"/>
    </row>
    <row r="119" spans="1:12">
      <c r="A119" s="36" t="s">
        <v>3104</v>
      </c>
      <c r="B119" s="59">
        <v>8750</v>
      </c>
      <c r="C119" s="59">
        <v>1020</v>
      </c>
      <c r="D119" s="437"/>
      <c r="E119" s="59">
        <v>5.5</v>
      </c>
      <c r="F119" s="59">
        <v>8.9</v>
      </c>
      <c r="G119" s="59">
        <v>85</v>
      </c>
      <c r="H119" s="60" t="s">
        <v>843</v>
      </c>
      <c r="I119" s="202">
        <v>123262.20000000001</v>
      </c>
      <c r="J119" s="69">
        <f t="shared" si="4"/>
        <v>110935.98000000001</v>
      </c>
      <c r="K119" s="70"/>
      <c r="L119" s="70"/>
    </row>
    <row r="120" spans="1:12">
      <c r="A120" s="36" t="s">
        <v>667</v>
      </c>
      <c r="B120" s="59">
        <v>7500</v>
      </c>
      <c r="C120" s="59">
        <v>510</v>
      </c>
      <c r="D120" s="437"/>
      <c r="E120" s="59">
        <v>2.7</v>
      </c>
      <c r="F120" s="59">
        <v>4.9000000000000004</v>
      </c>
      <c r="G120" s="59">
        <v>77</v>
      </c>
      <c r="H120" s="60" t="s">
        <v>846</v>
      </c>
      <c r="I120" s="202">
        <v>120790</v>
      </c>
      <c r="J120" s="69">
        <f t="shared" si="4"/>
        <v>108711</v>
      </c>
      <c r="K120" s="70"/>
      <c r="L120" s="70"/>
    </row>
    <row r="121" spans="1:12">
      <c r="A121" s="36" t="s">
        <v>668</v>
      </c>
      <c r="B121" s="59">
        <v>6300</v>
      </c>
      <c r="C121" s="59">
        <v>1530</v>
      </c>
      <c r="D121" s="437"/>
      <c r="E121" s="59">
        <v>4.9000000000000004</v>
      </c>
      <c r="F121" s="59">
        <v>8.3000000000000007</v>
      </c>
      <c r="G121" s="59">
        <v>90</v>
      </c>
      <c r="H121" s="60" t="s">
        <v>843</v>
      </c>
      <c r="I121" s="202">
        <v>188658</v>
      </c>
      <c r="J121" s="69">
        <f t="shared" si="4"/>
        <v>169792.2</v>
      </c>
      <c r="K121" s="70"/>
      <c r="L121" s="70"/>
    </row>
    <row r="122" spans="1:12">
      <c r="A122" s="36" t="s">
        <v>3098</v>
      </c>
      <c r="B122" s="59">
        <v>15600</v>
      </c>
      <c r="C122" s="59">
        <v>1040</v>
      </c>
      <c r="D122" s="438"/>
      <c r="E122" s="59">
        <v>4.0999999999999996</v>
      </c>
      <c r="F122" s="59">
        <v>6.8</v>
      </c>
      <c r="G122" s="59">
        <v>91</v>
      </c>
      <c r="H122" s="60" t="s">
        <v>846</v>
      </c>
      <c r="I122" s="202">
        <v>162306.66666666669</v>
      </c>
      <c r="J122" s="69">
        <f t="shared" si="4"/>
        <v>146076.00000000003</v>
      </c>
      <c r="K122" s="70"/>
      <c r="L122" s="70"/>
    </row>
    <row r="123" spans="1:12">
      <c r="A123" s="76"/>
      <c r="B123" s="76"/>
      <c r="C123" s="76"/>
      <c r="D123" s="76"/>
      <c r="E123" s="76"/>
      <c r="F123" s="76"/>
      <c r="G123" s="76"/>
      <c r="H123" s="76"/>
      <c r="I123" s="77"/>
      <c r="J123" s="77"/>
      <c r="K123" s="78"/>
      <c r="L123" s="78"/>
    </row>
    <row r="124" spans="1:12" ht="15.75" customHeight="1">
      <c r="A124" s="57" t="s">
        <v>680</v>
      </c>
      <c r="B124" s="58"/>
      <c r="C124" s="58"/>
      <c r="D124" s="58"/>
      <c r="E124" s="58"/>
      <c r="F124" s="58"/>
      <c r="G124" s="58"/>
      <c r="H124" s="58"/>
      <c r="I124" s="64"/>
      <c r="J124" s="65"/>
      <c r="K124" s="66"/>
      <c r="L124" s="352"/>
    </row>
    <row r="125" spans="1:12" ht="15.75" customHeight="1">
      <c r="A125" s="83"/>
      <c r="B125" s="428" t="s">
        <v>961</v>
      </c>
      <c r="C125" s="428"/>
      <c r="D125" s="428"/>
      <c r="E125" s="428"/>
      <c r="F125" s="428"/>
      <c r="G125" s="84"/>
      <c r="H125" s="108" t="s">
        <v>909</v>
      </c>
      <c r="I125" s="85"/>
      <c r="J125" s="86"/>
      <c r="K125" s="87"/>
      <c r="L125" s="88"/>
    </row>
    <row r="126" spans="1:12" ht="15.75" customHeight="1">
      <c r="A126" s="89"/>
      <c r="B126" s="429"/>
      <c r="C126" s="429"/>
      <c r="D126" s="429"/>
      <c r="E126" s="429"/>
      <c r="F126" s="429"/>
      <c r="G126" s="90"/>
      <c r="H126" s="109" t="s">
        <v>920</v>
      </c>
      <c r="I126" s="91"/>
      <c r="J126" s="92"/>
      <c r="K126" s="93"/>
      <c r="L126" s="94"/>
    </row>
    <row r="127" spans="1:12" ht="15.75" customHeight="1">
      <c r="A127" s="89"/>
      <c r="B127" s="429"/>
      <c r="C127" s="429"/>
      <c r="D127" s="429"/>
      <c r="E127" s="429"/>
      <c r="F127" s="429"/>
      <c r="G127" s="90"/>
      <c r="H127" s="109" t="s">
        <v>911</v>
      </c>
      <c r="I127" s="91"/>
      <c r="J127" s="92"/>
      <c r="K127" s="93"/>
      <c r="L127" s="94"/>
    </row>
    <row r="128" spans="1:12" ht="15.75" customHeight="1">
      <c r="A128" s="89"/>
      <c r="B128" s="429"/>
      <c r="C128" s="429"/>
      <c r="D128" s="429"/>
      <c r="E128" s="429"/>
      <c r="F128" s="429"/>
      <c r="G128" s="90"/>
      <c r="H128" s="109" t="s">
        <v>919</v>
      </c>
      <c r="I128" s="91"/>
      <c r="J128" s="92"/>
      <c r="K128" s="93"/>
      <c r="L128" s="94"/>
    </row>
    <row r="129" spans="1:12" ht="15.75" customHeight="1">
      <c r="A129" s="95"/>
      <c r="B129" s="430"/>
      <c r="C129" s="430"/>
      <c r="D129" s="430"/>
      <c r="E129" s="430"/>
      <c r="F129" s="430"/>
      <c r="G129" s="96"/>
      <c r="H129" s="110" t="s">
        <v>913</v>
      </c>
      <c r="I129" s="97"/>
      <c r="J129" s="98"/>
      <c r="K129" s="99"/>
      <c r="L129" s="100"/>
    </row>
    <row r="130" spans="1:12" ht="41.1" customHeight="1">
      <c r="A130" s="71" t="s">
        <v>77</v>
      </c>
      <c r="B130" s="72" t="s">
        <v>835</v>
      </c>
      <c r="C130" s="72" t="s">
        <v>827</v>
      </c>
      <c r="D130" s="68" t="s">
        <v>837</v>
      </c>
      <c r="E130" s="72" t="s">
        <v>828</v>
      </c>
      <c r="F130" s="72" t="s">
        <v>829</v>
      </c>
      <c r="G130" s="415" t="s">
        <v>2137</v>
      </c>
      <c r="H130" s="72" t="s">
        <v>830</v>
      </c>
      <c r="I130" s="74" t="s">
        <v>893</v>
      </c>
      <c r="J130" s="74" t="s">
        <v>894</v>
      </c>
      <c r="K130" s="75"/>
      <c r="L130" s="75"/>
    </row>
    <row r="131" spans="1:12">
      <c r="A131" s="36" t="s">
        <v>768</v>
      </c>
      <c r="B131" s="79">
        <v>1050</v>
      </c>
      <c r="C131" s="79">
        <v>450</v>
      </c>
      <c r="D131" s="436" t="s">
        <v>844</v>
      </c>
      <c r="E131" s="79">
        <v>0.13800000000000001</v>
      </c>
      <c r="F131" s="79">
        <v>0.63</v>
      </c>
      <c r="G131" s="79">
        <v>69</v>
      </c>
      <c r="H131" s="60" t="s">
        <v>843</v>
      </c>
      <c r="I131" s="69">
        <v>18784.333333333336</v>
      </c>
      <c r="J131" s="69">
        <f t="shared" si="4"/>
        <v>16905.900000000001</v>
      </c>
      <c r="K131" s="70"/>
      <c r="L131" s="70"/>
    </row>
    <row r="132" spans="1:12">
      <c r="A132" s="36" t="s">
        <v>769</v>
      </c>
      <c r="B132" s="79">
        <v>1100</v>
      </c>
      <c r="C132" s="79">
        <v>465</v>
      </c>
      <c r="D132" s="437"/>
      <c r="E132" s="79">
        <v>0.15</v>
      </c>
      <c r="F132" s="79">
        <v>0.66</v>
      </c>
      <c r="G132" s="79">
        <v>70</v>
      </c>
      <c r="H132" s="60" t="s">
        <v>843</v>
      </c>
      <c r="I132" s="69">
        <v>19638.166666666672</v>
      </c>
      <c r="J132" s="69">
        <f>I132*0.9</f>
        <v>17674.350000000006</v>
      </c>
      <c r="K132" s="70"/>
      <c r="L132" s="70"/>
    </row>
    <row r="133" spans="1:12">
      <c r="A133" s="36" t="s">
        <v>770</v>
      </c>
      <c r="B133" s="79">
        <v>1450</v>
      </c>
      <c r="C133" s="79">
        <v>570</v>
      </c>
      <c r="D133" s="437"/>
      <c r="E133" s="79">
        <v>0.25</v>
      </c>
      <c r="F133" s="79">
        <v>1.1000000000000001</v>
      </c>
      <c r="G133" s="79">
        <v>71</v>
      </c>
      <c r="H133" s="60" t="s">
        <v>843</v>
      </c>
      <c r="I133" s="69">
        <v>20492.000000000004</v>
      </c>
      <c r="J133" s="69">
        <f>I133*0.9</f>
        <v>18442.800000000003</v>
      </c>
      <c r="K133" s="70"/>
      <c r="L133" s="70"/>
    </row>
    <row r="134" spans="1:12">
      <c r="A134" s="36" t="s">
        <v>670</v>
      </c>
      <c r="B134" s="79">
        <v>1840</v>
      </c>
      <c r="C134" s="79">
        <v>185</v>
      </c>
      <c r="D134" s="438"/>
      <c r="E134" s="79">
        <v>0.17</v>
      </c>
      <c r="F134" s="79">
        <v>0.9</v>
      </c>
      <c r="G134" s="79">
        <v>65</v>
      </c>
      <c r="H134" s="60" t="s">
        <v>846</v>
      </c>
      <c r="I134" s="69">
        <v>42691.666666666672</v>
      </c>
      <c r="J134" s="69">
        <f>I134*0.9</f>
        <v>38422.500000000007</v>
      </c>
      <c r="K134" s="70"/>
      <c r="L134" s="70"/>
    </row>
    <row r="135" spans="1:12">
      <c r="A135" s="36" t="s">
        <v>671</v>
      </c>
      <c r="B135" s="79">
        <v>1880</v>
      </c>
      <c r="C135" s="79">
        <v>195</v>
      </c>
      <c r="D135" s="79" t="s">
        <v>845</v>
      </c>
      <c r="E135" s="79">
        <v>0.15</v>
      </c>
      <c r="F135" s="79">
        <v>0.36</v>
      </c>
      <c r="G135" s="79">
        <v>66</v>
      </c>
      <c r="H135" s="60" t="s">
        <v>831</v>
      </c>
      <c r="I135" s="69">
        <v>36714.833333333336</v>
      </c>
      <c r="J135" s="69">
        <f t="shared" si="4"/>
        <v>33043.350000000006</v>
      </c>
      <c r="K135" s="70"/>
      <c r="L135" s="70"/>
    </row>
    <row r="136" spans="1:12">
      <c r="A136" s="36" t="s">
        <v>672</v>
      </c>
      <c r="B136" s="79">
        <v>2850</v>
      </c>
      <c r="C136" s="79">
        <v>350</v>
      </c>
      <c r="D136" s="79" t="s">
        <v>844</v>
      </c>
      <c r="E136" s="79">
        <v>0.31</v>
      </c>
      <c r="F136" s="79">
        <v>1.35</v>
      </c>
      <c r="G136" s="79">
        <v>71</v>
      </c>
      <c r="H136" s="60" t="s">
        <v>848</v>
      </c>
      <c r="I136" s="69">
        <v>43545.500000000007</v>
      </c>
      <c r="J136" s="69">
        <f t="shared" si="4"/>
        <v>39190.950000000004</v>
      </c>
      <c r="K136" s="70"/>
      <c r="L136" s="70"/>
    </row>
    <row r="137" spans="1:12">
      <c r="A137" s="36" t="s">
        <v>771</v>
      </c>
      <c r="B137" s="79">
        <v>2850</v>
      </c>
      <c r="C137" s="79">
        <v>335</v>
      </c>
      <c r="D137" s="79" t="s">
        <v>845</v>
      </c>
      <c r="E137" s="79">
        <v>0.27</v>
      </c>
      <c r="F137" s="79">
        <v>0.47</v>
      </c>
      <c r="G137" s="79">
        <v>70</v>
      </c>
      <c r="H137" s="60" t="s">
        <v>832</v>
      </c>
      <c r="I137" s="69">
        <v>44399.333333333336</v>
      </c>
      <c r="J137" s="69">
        <f>I137*0.9</f>
        <v>39959.4</v>
      </c>
      <c r="K137" s="70"/>
      <c r="L137" s="70"/>
    </row>
    <row r="138" spans="1:12">
      <c r="A138" s="36" t="s">
        <v>673</v>
      </c>
      <c r="B138" s="79">
        <v>4100</v>
      </c>
      <c r="C138" s="79">
        <v>420</v>
      </c>
      <c r="D138" s="79" t="s">
        <v>844</v>
      </c>
      <c r="E138" s="79">
        <v>0.52</v>
      </c>
      <c r="F138" s="79">
        <v>2.2000000000000002</v>
      </c>
      <c r="G138" s="79">
        <v>70</v>
      </c>
      <c r="H138" s="60" t="s">
        <v>843</v>
      </c>
      <c r="I138" s="69">
        <v>46960.833333333343</v>
      </c>
      <c r="J138" s="69">
        <f t="shared" si="4"/>
        <v>42264.750000000007</v>
      </c>
      <c r="K138" s="70"/>
      <c r="L138" s="70"/>
    </row>
    <row r="139" spans="1:12">
      <c r="A139" s="36" t="s">
        <v>674</v>
      </c>
      <c r="B139" s="79">
        <v>4100</v>
      </c>
      <c r="C139" s="79">
        <v>435</v>
      </c>
      <c r="D139" s="79" t="s">
        <v>845</v>
      </c>
      <c r="E139" s="79">
        <v>0.46</v>
      </c>
      <c r="F139" s="79">
        <v>0.85</v>
      </c>
      <c r="G139" s="79">
        <v>70</v>
      </c>
      <c r="H139" s="60" t="s">
        <v>849</v>
      </c>
      <c r="I139" s="69">
        <v>46960.833333333343</v>
      </c>
      <c r="J139" s="69">
        <f t="shared" si="4"/>
        <v>42264.750000000007</v>
      </c>
      <c r="K139" s="70"/>
      <c r="L139" s="70"/>
    </row>
    <row r="140" spans="1:12">
      <c r="A140" s="36" t="s">
        <v>675</v>
      </c>
      <c r="B140" s="79">
        <v>5400</v>
      </c>
      <c r="C140" s="79">
        <v>485</v>
      </c>
      <c r="D140" s="79" t="s">
        <v>844</v>
      </c>
      <c r="E140" s="79">
        <v>0.74</v>
      </c>
      <c r="F140" s="79">
        <v>3.2</v>
      </c>
      <c r="G140" s="79">
        <v>76</v>
      </c>
      <c r="H140" s="60" t="s">
        <v>832</v>
      </c>
      <c r="I140" s="69">
        <v>62329.833333333336</v>
      </c>
      <c r="J140" s="69">
        <f t="shared" si="4"/>
        <v>56096.850000000006</v>
      </c>
      <c r="K140" s="70"/>
      <c r="L140" s="70"/>
    </row>
    <row r="141" spans="1:12">
      <c r="A141" s="36" t="s">
        <v>676</v>
      </c>
      <c r="B141" s="79">
        <v>5600</v>
      </c>
      <c r="C141" s="79">
        <v>470</v>
      </c>
      <c r="D141" s="436" t="s">
        <v>845</v>
      </c>
      <c r="E141" s="79">
        <v>0.69</v>
      </c>
      <c r="F141" s="79">
        <v>1.3</v>
      </c>
      <c r="G141" s="79">
        <v>76</v>
      </c>
      <c r="H141" s="60" t="s">
        <v>843</v>
      </c>
      <c r="I141" s="69">
        <v>61476.000000000015</v>
      </c>
      <c r="J141" s="69">
        <f t="shared" si="4"/>
        <v>55328.400000000016</v>
      </c>
      <c r="K141" s="70"/>
      <c r="L141" s="70"/>
    </row>
    <row r="142" spans="1:12">
      <c r="A142" s="36" t="s">
        <v>677</v>
      </c>
      <c r="B142" s="79">
        <v>8400</v>
      </c>
      <c r="C142" s="79">
        <v>690</v>
      </c>
      <c r="D142" s="437"/>
      <c r="E142" s="79">
        <v>1.25</v>
      </c>
      <c r="F142" s="79">
        <v>2.2999999999999998</v>
      </c>
      <c r="G142" s="79">
        <v>78</v>
      </c>
      <c r="H142" s="60" t="s">
        <v>834</v>
      </c>
      <c r="I142" s="69">
        <v>77698.833333333343</v>
      </c>
      <c r="J142" s="69">
        <f t="shared" si="4"/>
        <v>69928.950000000012</v>
      </c>
      <c r="K142" s="70"/>
      <c r="L142" s="70"/>
    </row>
    <row r="143" spans="1:12">
      <c r="A143" s="36" t="s">
        <v>678</v>
      </c>
      <c r="B143" s="79">
        <v>10200</v>
      </c>
      <c r="C143" s="79">
        <v>780</v>
      </c>
      <c r="D143" s="437"/>
      <c r="E143" s="79">
        <v>1.8</v>
      </c>
      <c r="F143" s="79">
        <v>3.4</v>
      </c>
      <c r="G143" s="79">
        <v>79</v>
      </c>
      <c r="H143" s="60" t="s">
        <v>843</v>
      </c>
      <c r="I143" s="69">
        <v>103313.83333333334</v>
      </c>
      <c r="J143" s="69">
        <f t="shared" si="4"/>
        <v>92982.450000000012</v>
      </c>
      <c r="K143" s="70"/>
      <c r="L143" s="70"/>
    </row>
    <row r="144" spans="1:12">
      <c r="A144" s="36" t="s">
        <v>679</v>
      </c>
      <c r="B144" s="79">
        <v>15600</v>
      </c>
      <c r="C144" s="79">
        <v>1150</v>
      </c>
      <c r="D144" s="437"/>
      <c r="E144" s="79">
        <v>4.0999999999999996</v>
      </c>
      <c r="F144" s="79">
        <v>6.8</v>
      </c>
      <c r="G144" s="79">
        <v>86</v>
      </c>
      <c r="H144" s="60" t="s">
        <v>843</v>
      </c>
      <c r="I144" s="69">
        <v>146005.5</v>
      </c>
      <c r="J144" s="69">
        <f t="shared" si="4"/>
        <v>131404.95000000001</v>
      </c>
      <c r="K144" s="70"/>
      <c r="L144" s="70"/>
    </row>
    <row r="145" spans="1:12">
      <c r="A145" s="36" t="s">
        <v>826</v>
      </c>
      <c r="B145" s="79">
        <v>16100</v>
      </c>
      <c r="C145" s="79">
        <v>600</v>
      </c>
      <c r="D145" s="437"/>
      <c r="E145" s="79">
        <v>2</v>
      </c>
      <c r="F145" s="79">
        <v>4</v>
      </c>
      <c r="G145" s="79">
        <v>78</v>
      </c>
      <c r="H145" s="60" t="s">
        <v>843</v>
      </c>
      <c r="I145" s="69">
        <v>176743.50000000003</v>
      </c>
      <c r="J145" s="69">
        <f t="shared" si="4"/>
        <v>159069.15000000002</v>
      </c>
      <c r="K145" s="70"/>
      <c r="L145" s="70"/>
    </row>
    <row r="146" spans="1:12">
      <c r="A146" s="102" t="s">
        <v>850</v>
      </c>
    </row>
  </sheetData>
  <sheetProtection deleteColumns="0" deleteRows="0"/>
  <mergeCells count="19">
    <mergeCell ref="D141:D145"/>
    <mergeCell ref="D131:D134"/>
    <mergeCell ref="D92:D97"/>
    <mergeCell ref="D113:D114"/>
    <mergeCell ref="D116:D122"/>
    <mergeCell ref="B64:F68"/>
    <mergeCell ref="B86:F90"/>
    <mergeCell ref="B100:F104"/>
    <mergeCell ref="B125:F129"/>
    <mergeCell ref="K2:L2"/>
    <mergeCell ref="K3:L3"/>
    <mergeCell ref="B5:F9"/>
    <mergeCell ref="B19:F23"/>
    <mergeCell ref="D11:D16"/>
    <mergeCell ref="D25:D32"/>
    <mergeCell ref="D42:D43"/>
    <mergeCell ref="D52:D61"/>
    <mergeCell ref="B36:F40"/>
    <mergeCell ref="B46:F50"/>
  </mergeCells>
  <hyperlinks>
    <hyperlink ref="M1" location="СОДЕРЖАНИЕ!A1" display="назад в оглавление" xr:uid="{00000000-0004-0000-0100-000000000000}"/>
  </hyperlinks>
  <pageMargins left="0.7" right="0.7" top="0.75" bottom="0.75" header="0.3" footer="0.3"/>
  <pageSetup paperSize="9" scale="50" fitToHeight="0" orientation="portrait" r:id="rId1"/>
  <rowBreaks count="1" manualBreakCount="1">
    <brk id="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C0"/>
  </sheetPr>
  <dimension ref="A1:XEZ257"/>
  <sheetViews>
    <sheetView view="pageBreakPreview" zoomScaleNormal="100" zoomScaleSheetLayoutView="100" workbookViewId="0"/>
  </sheetViews>
  <sheetFormatPr defaultRowHeight="16.5" customHeight="1"/>
  <cols>
    <col min="1" max="1" width="20.7109375" style="2" customWidth="1"/>
    <col min="2" max="6" width="12.7109375" style="2" customWidth="1"/>
    <col min="7" max="9" width="14.7109375" style="2" customWidth="1"/>
    <col min="10" max="10" width="14.7109375" style="7" customWidth="1"/>
    <col min="11" max="11" width="14.7109375" style="42" customWidth="1"/>
    <col min="12" max="12" width="14.7109375" style="19" customWidth="1"/>
    <col min="13" max="13" width="22.7109375" style="3" customWidth="1"/>
    <col min="14" max="14" width="9.140625" style="3"/>
    <col min="15" max="15" width="23.28515625" style="3" bestFit="1" customWidth="1"/>
    <col min="16" max="25" width="9.140625" style="6"/>
  </cols>
  <sheetData>
    <row r="1" spans="1:25" s="61" customFormat="1" ht="39.950000000000003" customHeight="1">
      <c r="A1" s="112"/>
      <c r="B1" s="112"/>
      <c r="C1" s="112"/>
      <c r="D1" s="112"/>
      <c r="E1" s="112"/>
      <c r="F1" s="112"/>
      <c r="G1" s="112"/>
      <c r="H1" s="112"/>
      <c r="I1" s="113"/>
      <c r="J1" s="114"/>
      <c r="K1" s="112"/>
      <c r="L1" s="112"/>
      <c r="M1" s="115" t="s">
        <v>331</v>
      </c>
    </row>
    <row r="2" spans="1:25" s="62" customFormat="1" ht="39.950000000000003" customHeight="1">
      <c r="A2" s="112"/>
      <c r="B2" s="112"/>
      <c r="C2" s="112"/>
      <c r="D2" s="112"/>
      <c r="E2" s="112"/>
      <c r="F2" s="112"/>
      <c r="G2" s="112"/>
      <c r="H2" s="112"/>
      <c r="I2" s="113"/>
      <c r="J2" s="114"/>
      <c r="K2" s="431" t="s">
        <v>942</v>
      </c>
      <c r="L2" s="431"/>
      <c r="M2" s="63"/>
    </row>
    <row r="3" spans="1:25" s="62" customFormat="1" ht="39.950000000000003" customHeight="1">
      <c r="A3" s="112"/>
      <c r="B3" s="112"/>
      <c r="C3" s="112"/>
      <c r="D3" s="112"/>
      <c r="E3" s="112"/>
      <c r="F3" s="112"/>
      <c r="G3" s="112"/>
      <c r="H3" s="112"/>
      <c r="I3" s="113"/>
      <c r="J3" s="114"/>
      <c r="K3" s="432">
        <v>0</v>
      </c>
      <c r="L3" s="432"/>
      <c r="M3" s="63"/>
    </row>
    <row r="4" spans="1:25" s="3" customFormat="1" ht="16.5" customHeight="1">
      <c r="A4" s="57" t="s">
        <v>895</v>
      </c>
      <c r="B4" s="58"/>
      <c r="C4" s="58"/>
      <c r="D4" s="58"/>
      <c r="E4" s="58"/>
      <c r="F4" s="58"/>
      <c r="G4" s="58"/>
      <c r="H4" s="58"/>
      <c r="I4" s="64"/>
      <c r="J4" s="65"/>
      <c r="K4" s="66"/>
      <c r="L4" s="353" t="s">
        <v>2688</v>
      </c>
    </row>
    <row r="5" spans="1:25" s="61" customFormat="1" ht="15.75">
      <c r="A5" s="83"/>
      <c r="B5" s="440" t="s">
        <v>914</v>
      </c>
      <c r="C5" s="440"/>
      <c r="D5" s="440"/>
      <c r="E5" s="440"/>
      <c r="F5" s="440"/>
      <c r="G5" s="84"/>
      <c r="H5" s="108" t="s">
        <v>909</v>
      </c>
      <c r="I5" s="85"/>
      <c r="J5" s="86"/>
      <c r="K5" s="87"/>
      <c r="L5" s="88"/>
      <c r="Y5" s="39"/>
    </row>
    <row r="6" spans="1:25" s="46" customFormat="1" ht="16.5" customHeight="1">
      <c r="A6" s="89"/>
      <c r="B6" s="441"/>
      <c r="C6" s="441"/>
      <c r="D6" s="441"/>
      <c r="E6" s="441"/>
      <c r="F6" s="441"/>
      <c r="G6" s="90"/>
      <c r="H6" s="109" t="s">
        <v>910</v>
      </c>
      <c r="I6" s="91"/>
      <c r="J6" s="92"/>
      <c r="K6" s="93"/>
      <c r="L6" s="94"/>
    </row>
    <row r="7" spans="1:25" s="46" customFormat="1" ht="16.5" customHeight="1">
      <c r="A7" s="89"/>
      <c r="B7" s="441"/>
      <c r="C7" s="441"/>
      <c r="D7" s="441"/>
      <c r="E7" s="441"/>
      <c r="F7" s="441"/>
      <c r="G7" s="90"/>
      <c r="H7" s="109" t="s">
        <v>911</v>
      </c>
      <c r="I7" s="91"/>
      <c r="J7" s="92"/>
      <c r="K7" s="93"/>
      <c r="L7" s="94"/>
    </row>
    <row r="8" spans="1:25" s="46" customFormat="1" ht="16.5" customHeight="1">
      <c r="A8" s="89"/>
      <c r="B8" s="441"/>
      <c r="C8" s="441"/>
      <c r="D8" s="441"/>
      <c r="E8" s="441"/>
      <c r="F8" s="441"/>
      <c r="G8" s="90"/>
      <c r="H8" s="109" t="s">
        <v>912</v>
      </c>
      <c r="I8" s="91"/>
      <c r="J8" s="92"/>
      <c r="K8" s="93"/>
      <c r="L8" s="94"/>
    </row>
    <row r="9" spans="1:25" s="46" customFormat="1" ht="16.5" customHeight="1">
      <c r="A9" s="95"/>
      <c r="B9" s="442"/>
      <c r="C9" s="442"/>
      <c r="D9" s="442"/>
      <c r="E9" s="442"/>
      <c r="F9" s="442"/>
      <c r="G9" s="96"/>
      <c r="H9" s="110" t="s">
        <v>913</v>
      </c>
      <c r="I9" s="97"/>
      <c r="J9" s="98"/>
      <c r="K9" s="99"/>
      <c r="L9" s="100"/>
    </row>
    <row r="10" spans="1:25" s="46" customFormat="1" ht="40.5" customHeight="1">
      <c r="A10" s="67" t="s">
        <v>77</v>
      </c>
      <c r="B10" s="68" t="s">
        <v>835</v>
      </c>
      <c r="C10" s="68" t="s">
        <v>827</v>
      </c>
      <c r="D10" s="68" t="s">
        <v>837</v>
      </c>
      <c r="E10" s="68" t="s">
        <v>828</v>
      </c>
      <c r="F10" s="68" t="s">
        <v>829</v>
      </c>
      <c r="G10" s="68" t="s">
        <v>897</v>
      </c>
      <c r="H10" s="68" t="s">
        <v>830</v>
      </c>
      <c r="I10" s="74" t="s">
        <v>893</v>
      </c>
      <c r="J10" s="74" t="s">
        <v>894</v>
      </c>
      <c r="K10" s="75"/>
      <c r="L10" s="75"/>
    </row>
    <row r="11" spans="1:25" s="3" customFormat="1" ht="16.5" customHeight="1">
      <c r="A11" s="56" t="s">
        <v>885</v>
      </c>
      <c r="B11" s="101">
        <v>281</v>
      </c>
      <c r="C11" s="101">
        <v>300</v>
      </c>
      <c r="D11" s="436" t="s">
        <v>844</v>
      </c>
      <c r="E11" s="101">
        <v>4.8000000000000001E-2</v>
      </c>
      <c r="F11" s="101">
        <v>0.2</v>
      </c>
      <c r="G11" s="101">
        <v>46</v>
      </c>
      <c r="H11" s="60" t="s">
        <v>896</v>
      </c>
      <c r="I11" s="104">
        <v>81</v>
      </c>
      <c r="J11" s="233">
        <f>I11*0.9*70</f>
        <v>5103</v>
      </c>
      <c r="K11" s="105"/>
      <c r="L11" s="105"/>
    </row>
    <row r="12" spans="1:25" s="3" customFormat="1" ht="16.5" customHeight="1">
      <c r="A12" s="56" t="s">
        <v>886</v>
      </c>
      <c r="B12" s="101">
        <v>379</v>
      </c>
      <c r="C12" s="101">
        <v>305</v>
      </c>
      <c r="D12" s="437"/>
      <c r="E12" s="101">
        <v>7.3999999999999996E-2</v>
      </c>
      <c r="F12" s="101">
        <v>0.31</v>
      </c>
      <c r="G12" s="101">
        <v>61</v>
      </c>
      <c r="H12" s="60" t="s">
        <v>896</v>
      </c>
      <c r="I12" s="104">
        <v>81.666666666666671</v>
      </c>
      <c r="J12" s="233">
        <f t="shared" ref="J12:J22" si="0">I12*0.9*70</f>
        <v>5145</v>
      </c>
      <c r="K12" s="105"/>
      <c r="L12" s="105"/>
    </row>
    <row r="13" spans="1:25" s="3" customFormat="1" ht="16.5" customHeight="1">
      <c r="A13" s="56" t="s">
        <v>887</v>
      </c>
      <c r="B13" s="101">
        <v>307</v>
      </c>
      <c r="C13" s="101">
        <v>285</v>
      </c>
      <c r="D13" s="437"/>
      <c r="E13" s="101">
        <v>0.05</v>
      </c>
      <c r="F13" s="101">
        <v>0.21</v>
      </c>
      <c r="G13" s="101">
        <v>45</v>
      </c>
      <c r="H13" s="60" t="s">
        <v>896</v>
      </c>
      <c r="I13" s="104">
        <v>84</v>
      </c>
      <c r="J13" s="233">
        <f t="shared" si="0"/>
        <v>5292.0000000000009</v>
      </c>
      <c r="K13" s="105"/>
      <c r="L13" s="105"/>
    </row>
    <row r="14" spans="1:25" s="3" customFormat="1" ht="16.5" customHeight="1">
      <c r="A14" s="56" t="s">
        <v>888</v>
      </c>
      <c r="B14" s="101">
        <v>421</v>
      </c>
      <c r="C14" s="101">
        <v>300</v>
      </c>
      <c r="D14" s="437"/>
      <c r="E14" s="101">
        <v>7.6999999999999999E-2</v>
      </c>
      <c r="F14" s="101">
        <v>0.32</v>
      </c>
      <c r="G14" s="101">
        <v>56</v>
      </c>
      <c r="H14" s="60" t="s">
        <v>896</v>
      </c>
      <c r="I14" s="104">
        <v>83.333333333333343</v>
      </c>
      <c r="J14" s="233">
        <f t="shared" si="0"/>
        <v>5250.0000000000009</v>
      </c>
      <c r="K14" s="105"/>
      <c r="L14" s="105"/>
    </row>
    <row r="15" spans="1:25" s="3" customFormat="1" ht="16.5" customHeight="1">
      <c r="A15" s="56" t="s">
        <v>889</v>
      </c>
      <c r="B15" s="101">
        <v>451</v>
      </c>
      <c r="C15" s="101">
        <v>305</v>
      </c>
      <c r="D15" s="437"/>
      <c r="E15" s="101">
        <v>7.4999999999999997E-2</v>
      </c>
      <c r="F15" s="101">
        <v>0.31</v>
      </c>
      <c r="G15" s="101">
        <v>56</v>
      </c>
      <c r="H15" s="60" t="s">
        <v>896</v>
      </c>
      <c r="I15" s="104">
        <v>86</v>
      </c>
      <c r="J15" s="233">
        <f t="shared" si="0"/>
        <v>5418</v>
      </c>
      <c r="K15" s="105"/>
      <c r="L15" s="105"/>
    </row>
    <row r="16" spans="1:25" s="3" customFormat="1" ht="16.5" customHeight="1">
      <c r="A16" s="56" t="s">
        <v>890</v>
      </c>
      <c r="B16" s="101">
        <v>866</v>
      </c>
      <c r="C16" s="101">
        <v>370</v>
      </c>
      <c r="D16" s="437"/>
      <c r="E16" s="101">
        <v>0.106</v>
      </c>
      <c r="F16" s="101">
        <v>0.45</v>
      </c>
      <c r="G16" s="101">
        <v>61</v>
      </c>
      <c r="H16" s="60" t="s">
        <v>896</v>
      </c>
      <c r="I16" s="104">
        <v>111.66666666666667</v>
      </c>
      <c r="J16" s="233">
        <f t="shared" si="0"/>
        <v>7035</v>
      </c>
      <c r="K16" s="105"/>
      <c r="L16" s="105"/>
    </row>
    <row r="17" spans="1:12" s="3" customFormat="1" ht="16.5" customHeight="1">
      <c r="A17" s="56" t="s">
        <v>891</v>
      </c>
      <c r="B17" s="101">
        <v>816</v>
      </c>
      <c r="C17" s="101">
        <v>410</v>
      </c>
      <c r="D17" s="437"/>
      <c r="E17" s="101">
        <v>0.107</v>
      </c>
      <c r="F17" s="101">
        <v>0.45</v>
      </c>
      <c r="G17" s="101">
        <v>55</v>
      </c>
      <c r="H17" s="60" t="s">
        <v>896</v>
      </c>
      <c r="I17" s="104">
        <v>107.00000000000001</v>
      </c>
      <c r="J17" s="233">
        <f t="shared" si="0"/>
        <v>6741.0000000000009</v>
      </c>
      <c r="K17" s="105"/>
      <c r="L17" s="105"/>
    </row>
    <row r="18" spans="1:12" s="3" customFormat="1" ht="16.5" customHeight="1">
      <c r="A18" s="56" t="s">
        <v>892</v>
      </c>
      <c r="B18" s="101">
        <v>1007</v>
      </c>
      <c r="C18" s="101">
        <v>505</v>
      </c>
      <c r="D18" s="437"/>
      <c r="E18" s="101">
        <v>0.13500000000000001</v>
      </c>
      <c r="F18" s="101">
        <v>0.56000000000000005</v>
      </c>
      <c r="G18" s="101">
        <v>58</v>
      </c>
      <c r="H18" s="60" t="s">
        <v>896</v>
      </c>
      <c r="I18" s="104">
        <v>132.5</v>
      </c>
      <c r="J18" s="233">
        <f t="shared" si="0"/>
        <v>8347.5</v>
      </c>
      <c r="K18" s="105"/>
      <c r="L18" s="105"/>
    </row>
    <row r="19" spans="1:12" s="3" customFormat="1" ht="16.5" customHeight="1">
      <c r="A19" s="56" t="s">
        <v>899</v>
      </c>
      <c r="B19" s="101">
        <v>817</v>
      </c>
      <c r="C19" s="101">
        <v>415</v>
      </c>
      <c r="D19" s="437"/>
      <c r="E19" s="101">
        <v>0.106</v>
      </c>
      <c r="F19" s="101">
        <v>0.45</v>
      </c>
      <c r="G19" s="101">
        <v>52</v>
      </c>
      <c r="H19" s="60" t="s">
        <v>896</v>
      </c>
      <c r="I19" s="104">
        <v>110.5</v>
      </c>
      <c r="J19" s="233">
        <f t="shared" si="0"/>
        <v>6961.5</v>
      </c>
      <c r="K19" s="105"/>
      <c r="L19" s="105"/>
    </row>
    <row r="20" spans="1:12" s="3" customFormat="1" ht="16.5" customHeight="1">
      <c r="A20" s="56" t="s">
        <v>900</v>
      </c>
      <c r="B20" s="101">
        <v>967</v>
      </c>
      <c r="C20" s="101">
        <v>505</v>
      </c>
      <c r="D20" s="437"/>
      <c r="E20" s="101">
        <v>0.13200000000000001</v>
      </c>
      <c r="F20" s="101">
        <v>0.56000000000000005</v>
      </c>
      <c r="G20" s="101">
        <v>55</v>
      </c>
      <c r="H20" s="60" t="s">
        <v>896</v>
      </c>
      <c r="I20" s="104">
        <v>150.30000000000001</v>
      </c>
      <c r="J20" s="233">
        <f t="shared" si="0"/>
        <v>9468.9000000000015</v>
      </c>
      <c r="K20" s="105"/>
      <c r="L20" s="105"/>
    </row>
    <row r="21" spans="1:12" s="3" customFormat="1" ht="16.5" customHeight="1">
      <c r="A21" s="56" t="s">
        <v>901</v>
      </c>
      <c r="B21" s="101">
        <v>1372</v>
      </c>
      <c r="C21" s="101">
        <v>660</v>
      </c>
      <c r="D21" s="437"/>
      <c r="E21" s="101">
        <v>0.22</v>
      </c>
      <c r="F21" s="101">
        <v>0.96</v>
      </c>
      <c r="G21" s="101">
        <v>57</v>
      </c>
      <c r="H21" s="60" t="s">
        <v>896</v>
      </c>
      <c r="I21" s="104">
        <v>175</v>
      </c>
      <c r="J21" s="233">
        <f t="shared" si="0"/>
        <v>11025</v>
      </c>
      <c r="K21" s="105"/>
      <c r="L21" s="105"/>
    </row>
    <row r="22" spans="1:12" s="3" customFormat="1" ht="16.5" customHeight="1">
      <c r="A22" s="56" t="s">
        <v>902</v>
      </c>
      <c r="B22" s="101">
        <v>1263</v>
      </c>
      <c r="C22" s="101">
        <v>660</v>
      </c>
      <c r="D22" s="438"/>
      <c r="E22" s="101">
        <v>0.23799999999999999</v>
      </c>
      <c r="F22" s="101">
        <v>1.06</v>
      </c>
      <c r="G22" s="101">
        <v>53</v>
      </c>
      <c r="H22" s="60" t="s">
        <v>896</v>
      </c>
      <c r="I22" s="104">
        <v>195</v>
      </c>
      <c r="J22" s="233">
        <f t="shared" si="0"/>
        <v>12285</v>
      </c>
      <c r="K22" s="105"/>
      <c r="L22" s="105"/>
    </row>
    <row r="23" spans="1:12" s="46" customFormat="1" ht="16.5" customHeight="1">
      <c r="A23" s="76"/>
      <c r="B23" s="76"/>
      <c r="C23" s="76"/>
      <c r="D23" s="76"/>
      <c r="E23" s="76"/>
      <c r="F23" s="76"/>
      <c r="G23" s="76"/>
      <c r="H23" s="76"/>
      <c r="I23" s="77"/>
      <c r="J23" s="77"/>
      <c r="K23" s="78"/>
      <c r="L23" s="78"/>
    </row>
    <row r="24" spans="1:12" s="3" customFormat="1" ht="16.5" customHeight="1">
      <c r="A24" s="57" t="s">
        <v>257</v>
      </c>
      <c r="B24" s="58"/>
      <c r="C24" s="58"/>
      <c r="D24" s="58"/>
      <c r="E24" s="58"/>
      <c r="F24" s="58"/>
      <c r="G24" s="58"/>
      <c r="H24" s="58"/>
      <c r="I24" s="64"/>
      <c r="J24" s="65"/>
      <c r="K24" s="66"/>
      <c r="L24" s="353" t="s">
        <v>2688</v>
      </c>
    </row>
    <row r="25" spans="1:12" s="46" customFormat="1" ht="16.5" customHeight="1">
      <c r="A25" s="83"/>
      <c r="B25" s="440" t="s">
        <v>915</v>
      </c>
      <c r="C25" s="443"/>
      <c r="D25" s="443"/>
      <c r="E25" s="443"/>
      <c r="F25" s="443"/>
      <c r="G25" s="84"/>
      <c r="H25" s="108" t="s">
        <v>909</v>
      </c>
      <c r="I25" s="85"/>
      <c r="J25" s="86"/>
      <c r="K25" s="87"/>
      <c r="L25" s="88"/>
    </row>
    <row r="26" spans="1:12" s="46" customFormat="1" ht="16.5" customHeight="1">
      <c r="A26" s="89"/>
      <c r="B26" s="444"/>
      <c r="C26" s="444"/>
      <c r="D26" s="444"/>
      <c r="E26" s="444"/>
      <c r="F26" s="444"/>
      <c r="G26" s="90"/>
      <c r="H26" s="109" t="s">
        <v>916</v>
      </c>
      <c r="I26" s="91"/>
      <c r="J26" s="92"/>
      <c r="K26" s="93"/>
      <c r="L26" s="94"/>
    </row>
    <row r="27" spans="1:12" s="46" customFormat="1" ht="16.5" customHeight="1">
      <c r="A27" s="89"/>
      <c r="B27" s="444"/>
      <c r="C27" s="444"/>
      <c r="D27" s="444"/>
      <c r="E27" s="444"/>
      <c r="F27" s="444"/>
      <c r="G27" s="90"/>
      <c r="H27" s="109" t="s">
        <v>911</v>
      </c>
      <c r="I27" s="91"/>
      <c r="J27" s="92"/>
      <c r="K27" s="93"/>
      <c r="L27" s="94"/>
    </row>
    <row r="28" spans="1:12" s="46" customFormat="1" ht="16.5" customHeight="1">
      <c r="A28" s="89"/>
      <c r="B28" s="444"/>
      <c r="C28" s="444"/>
      <c r="D28" s="444"/>
      <c r="E28" s="444"/>
      <c r="F28" s="444"/>
      <c r="G28" s="90"/>
      <c r="H28" s="109" t="s">
        <v>919</v>
      </c>
      <c r="I28" s="91"/>
      <c r="J28" s="92"/>
      <c r="K28" s="93"/>
      <c r="L28" s="94"/>
    </row>
    <row r="29" spans="1:12" s="46" customFormat="1" ht="16.5" customHeight="1">
      <c r="A29" s="95"/>
      <c r="B29" s="445"/>
      <c r="C29" s="445"/>
      <c r="D29" s="445"/>
      <c r="E29" s="445"/>
      <c r="F29" s="445"/>
      <c r="G29" s="96"/>
      <c r="H29" s="110" t="s">
        <v>913</v>
      </c>
      <c r="I29" s="97"/>
      <c r="J29" s="98"/>
      <c r="K29" s="99"/>
      <c r="L29" s="100"/>
    </row>
    <row r="30" spans="1:12" s="46" customFormat="1" ht="40.5" customHeight="1">
      <c r="A30" s="67" t="s">
        <v>77</v>
      </c>
      <c r="B30" s="68" t="s">
        <v>835</v>
      </c>
      <c r="C30" s="68" t="s">
        <v>827</v>
      </c>
      <c r="D30" s="68" t="s">
        <v>837</v>
      </c>
      <c r="E30" s="68" t="s">
        <v>828</v>
      </c>
      <c r="F30" s="68" t="s">
        <v>829</v>
      </c>
      <c r="G30" s="68" t="s">
        <v>897</v>
      </c>
      <c r="H30" s="68" t="s">
        <v>830</v>
      </c>
      <c r="I30" s="74" t="s">
        <v>893</v>
      </c>
      <c r="J30" s="74" t="s">
        <v>894</v>
      </c>
      <c r="K30" s="75"/>
      <c r="L30" s="75"/>
    </row>
    <row r="31" spans="1:12" s="3" customFormat="1" ht="16.5" customHeight="1">
      <c r="A31" s="56" t="s">
        <v>338</v>
      </c>
      <c r="B31" s="101">
        <v>1079</v>
      </c>
      <c r="C31" s="101">
        <v>230</v>
      </c>
      <c r="D31" s="101" t="s">
        <v>844</v>
      </c>
      <c r="E31" s="101">
        <v>0.26</v>
      </c>
      <c r="F31" s="101">
        <v>1.35</v>
      </c>
      <c r="G31" s="101">
        <v>54</v>
      </c>
      <c r="H31" s="60" t="s">
        <v>843</v>
      </c>
      <c r="I31" s="104">
        <v>404.47573809918725</v>
      </c>
      <c r="J31" s="233">
        <v>25481.971500248797</v>
      </c>
      <c r="K31" s="105"/>
      <c r="L31" s="105"/>
    </row>
    <row r="32" spans="1:12" s="3" customFormat="1" ht="16.5" customHeight="1">
      <c r="A32" s="56" t="s">
        <v>339</v>
      </c>
      <c r="B32" s="101">
        <v>1078</v>
      </c>
      <c r="C32" s="101">
        <v>225</v>
      </c>
      <c r="D32" s="101" t="s">
        <v>845</v>
      </c>
      <c r="E32" s="101">
        <v>0.24</v>
      </c>
      <c r="F32" s="101">
        <v>0.44</v>
      </c>
      <c r="G32" s="101">
        <v>53</v>
      </c>
      <c r="H32" s="60" t="s">
        <v>831</v>
      </c>
      <c r="I32" s="104">
        <v>396.05674928750324</v>
      </c>
      <c r="J32" s="233">
        <v>24951.575205112706</v>
      </c>
      <c r="K32" s="105"/>
      <c r="L32" s="105"/>
    </row>
    <row r="33" spans="1:12" s="3" customFormat="1" ht="16.5" customHeight="1">
      <c r="A33" s="56" t="s">
        <v>340</v>
      </c>
      <c r="B33" s="101">
        <v>1651</v>
      </c>
      <c r="C33" s="101">
        <v>310</v>
      </c>
      <c r="D33" s="101" t="s">
        <v>844</v>
      </c>
      <c r="E33" s="101">
        <v>0.51</v>
      </c>
      <c r="F33" s="107">
        <v>2.2999999999999998</v>
      </c>
      <c r="G33" s="101">
        <v>57</v>
      </c>
      <c r="H33" s="60" t="s">
        <v>843</v>
      </c>
      <c r="I33" s="104">
        <v>470.65877958740498</v>
      </c>
      <c r="J33" s="233">
        <v>29651.503114006515</v>
      </c>
      <c r="K33" s="105"/>
      <c r="L33" s="105"/>
    </row>
    <row r="34" spans="1:12" s="3" customFormat="1" ht="16.5" customHeight="1">
      <c r="A34" s="56" t="s">
        <v>341</v>
      </c>
      <c r="B34" s="101">
        <v>1875</v>
      </c>
      <c r="C34" s="101">
        <v>320</v>
      </c>
      <c r="D34" s="101" t="s">
        <v>845</v>
      </c>
      <c r="E34" s="101">
        <v>0.56000000000000005</v>
      </c>
      <c r="F34" s="101">
        <v>0.95</v>
      </c>
      <c r="G34" s="101">
        <v>58</v>
      </c>
      <c r="H34" s="60" t="s">
        <v>831</v>
      </c>
      <c r="I34" s="104">
        <v>460.14752222378996</v>
      </c>
      <c r="J34" s="233">
        <v>28989.293900098768</v>
      </c>
      <c r="K34" s="105"/>
      <c r="L34" s="105"/>
    </row>
    <row r="35" spans="1:12" s="3" customFormat="1" ht="16.5" customHeight="1">
      <c r="A35" s="56" t="s">
        <v>342</v>
      </c>
      <c r="B35" s="101">
        <v>1825</v>
      </c>
      <c r="C35" s="101">
        <v>370</v>
      </c>
      <c r="D35" s="416" t="s">
        <v>844</v>
      </c>
      <c r="E35" s="101">
        <v>0.63</v>
      </c>
      <c r="F35" s="81">
        <v>3</v>
      </c>
      <c r="G35" s="101">
        <v>57</v>
      </c>
      <c r="H35" s="60" t="s">
        <v>843</v>
      </c>
      <c r="I35" s="104">
        <v>504.28417386818006</v>
      </c>
      <c r="J35" s="233">
        <v>31769.902953695346</v>
      </c>
      <c r="K35" s="105"/>
      <c r="L35" s="105"/>
    </row>
    <row r="36" spans="1:12" s="3" customFormat="1" ht="16.5" customHeight="1">
      <c r="A36" s="56" t="s">
        <v>343</v>
      </c>
      <c r="B36" s="101">
        <v>2670</v>
      </c>
      <c r="C36" s="101">
        <v>380</v>
      </c>
      <c r="D36" s="101" t="s">
        <v>845</v>
      </c>
      <c r="E36" s="81">
        <v>1</v>
      </c>
      <c r="F36" s="101">
        <v>2.0099999999999998</v>
      </c>
      <c r="G36" s="101">
        <v>59</v>
      </c>
      <c r="H36" s="60" t="s">
        <v>846</v>
      </c>
      <c r="I36" s="104">
        <v>493.79514596062455</v>
      </c>
      <c r="J36" s="233">
        <v>31109.094195519348</v>
      </c>
      <c r="K36" s="105"/>
      <c r="L36" s="105"/>
    </row>
    <row r="37" spans="1:12" s="3" customFormat="1" ht="16.5" customHeight="1">
      <c r="A37" s="56" t="s">
        <v>344</v>
      </c>
      <c r="B37" s="101">
        <v>2514</v>
      </c>
      <c r="C37" s="101">
        <v>435</v>
      </c>
      <c r="D37" s="416" t="s">
        <v>844</v>
      </c>
      <c r="E37" s="81">
        <v>1</v>
      </c>
      <c r="F37" s="101">
        <v>5.0999999999999996</v>
      </c>
      <c r="G37" s="101">
        <v>60</v>
      </c>
      <c r="H37" s="60" t="s">
        <v>843</v>
      </c>
      <c r="I37" s="104">
        <v>672.37066262013161</v>
      </c>
      <c r="J37" s="233">
        <v>42359.351745068292</v>
      </c>
      <c r="K37" s="105"/>
      <c r="L37" s="105"/>
    </row>
    <row r="38" spans="1:12" s="3" customFormat="1" ht="16.5" customHeight="1">
      <c r="A38" s="56" t="s">
        <v>332</v>
      </c>
      <c r="B38" s="101">
        <v>3356</v>
      </c>
      <c r="C38" s="101">
        <v>460</v>
      </c>
      <c r="D38" s="416" t="s">
        <v>845</v>
      </c>
      <c r="E38" s="107">
        <v>1.5</v>
      </c>
      <c r="F38" s="101">
        <v>2.6</v>
      </c>
      <c r="G38" s="101">
        <v>63</v>
      </c>
      <c r="H38" s="60" t="s">
        <v>843</v>
      </c>
      <c r="I38" s="104">
        <v>693.40862656072636</v>
      </c>
      <c r="J38" s="233">
        <v>43684.743473325761</v>
      </c>
      <c r="K38" s="105"/>
      <c r="L38" s="105"/>
    </row>
    <row r="39" spans="1:12" s="3" customFormat="1" ht="16.5" customHeight="1">
      <c r="A39" s="56" t="s">
        <v>333</v>
      </c>
      <c r="B39" s="101">
        <v>4137</v>
      </c>
      <c r="C39" s="101">
        <v>575</v>
      </c>
      <c r="D39" s="101" t="s">
        <v>844</v>
      </c>
      <c r="E39" s="107">
        <v>2.4</v>
      </c>
      <c r="F39" s="101">
        <v>10.3</v>
      </c>
      <c r="G39" s="101">
        <v>64</v>
      </c>
      <c r="H39" s="60" t="s">
        <v>843</v>
      </c>
      <c r="I39" s="104">
        <v>935.01846989065132</v>
      </c>
      <c r="J39" s="233">
        <v>58906.163603111032</v>
      </c>
      <c r="K39" s="105"/>
      <c r="L39" s="105"/>
    </row>
    <row r="40" spans="1:12" s="3" customFormat="1" ht="16.5" customHeight="1">
      <c r="A40" s="56" t="s">
        <v>334</v>
      </c>
      <c r="B40" s="101">
        <v>4535</v>
      </c>
      <c r="C40" s="101">
        <v>600</v>
      </c>
      <c r="D40" s="436" t="s">
        <v>845</v>
      </c>
      <c r="E40" s="107">
        <v>2.5</v>
      </c>
      <c r="F40" s="101">
        <v>4.03</v>
      </c>
      <c r="G40" s="101">
        <v>63</v>
      </c>
      <c r="H40" s="60" t="s">
        <v>843</v>
      </c>
      <c r="I40" s="104">
        <v>808.95624571728001</v>
      </c>
      <c r="J40" s="233">
        <v>50964.243480188641</v>
      </c>
      <c r="K40" s="105"/>
      <c r="L40" s="105"/>
    </row>
    <row r="41" spans="1:12" s="3" customFormat="1" ht="16.5" customHeight="1">
      <c r="A41" s="56" t="s">
        <v>335</v>
      </c>
      <c r="B41" s="101">
        <v>5901</v>
      </c>
      <c r="C41" s="101">
        <v>750</v>
      </c>
      <c r="D41" s="437"/>
      <c r="E41" s="101">
        <v>3.49</v>
      </c>
      <c r="F41" s="81">
        <v>6</v>
      </c>
      <c r="G41" s="101">
        <v>71</v>
      </c>
      <c r="H41" s="60" t="s">
        <v>843</v>
      </c>
      <c r="I41" s="104">
        <v>1318.4894681089704</v>
      </c>
      <c r="J41" s="233">
        <v>83064.836490865127</v>
      </c>
      <c r="K41" s="105"/>
      <c r="L41" s="105"/>
    </row>
    <row r="42" spans="1:12" s="3" customFormat="1" ht="16.5" customHeight="1">
      <c r="A42" s="56" t="s">
        <v>336</v>
      </c>
      <c r="B42" s="101">
        <v>7120</v>
      </c>
      <c r="C42" s="101">
        <v>1150</v>
      </c>
      <c r="D42" s="437"/>
      <c r="E42" s="101">
        <v>4.74</v>
      </c>
      <c r="F42" s="107">
        <v>8.1</v>
      </c>
      <c r="G42" s="101">
        <v>71</v>
      </c>
      <c r="H42" s="60" t="s">
        <v>846</v>
      </c>
      <c r="I42" s="104">
        <v>1462.4408421328787</v>
      </c>
      <c r="J42" s="233">
        <v>92133.77305437137</v>
      </c>
      <c r="K42" s="105"/>
      <c r="L42" s="105"/>
    </row>
    <row r="43" spans="1:12" s="3" customFormat="1" ht="16.5" customHeight="1">
      <c r="A43" s="56" t="s">
        <v>0</v>
      </c>
      <c r="B43" s="101">
        <v>7185</v>
      </c>
      <c r="C43" s="101">
        <v>500</v>
      </c>
      <c r="D43" s="437"/>
      <c r="E43" s="107">
        <v>2.7</v>
      </c>
      <c r="F43" s="107">
        <v>4.9000000000000004</v>
      </c>
      <c r="G43" s="101">
        <v>77</v>
      </c>
      <c r="H43" s="60" t="s">
        <v>903</v>
      </c>
      <c r="I43" s="104">
        <v>1539.1533294944145</v>
      </c>
      <c r="J43" s="233">
        <v>96966.659758148118</v>
      </c>
      <c r="K43" s="105"/>
      <c r="L43" s="105"/>
    </row>
    <row r="44" spans="1:12" s="3" customFormat="1" ht="16.5" customHeight="1">
      <c r="A44" s="56" t="s">
        <v>337</v>
      </c>
      <c r="B44" s="101">
        <v>7030</v>
      </c>
      <c r="C44" s="101">
        <v>1125</v>
      </c>
      <c r="D44" s="437"/>
      <c r="E44" s="81">
        <v>5</v>
      </c>
      <c r="F44" s="107">
        <v>8.1</v>
      </c>
      <c r="G44" s="101">
        <v>72</v>
      </c>
      <c r="H44" s="60" t="s">
        <v>846</v>
      </c>
      <c r="I44" s="104">
        <v>1628.4573431813315</v>
      </c>
      <c r="J44" s="233">
        <v>102592.81262042388</v>
      </c>
      <c r="K44" s="105"/>
      <c r="L44" s="105"/>
    </row>
    <row r="45" spans="1:12" s="46" customFormat="1" ht="16.5" customHeight="1">
      <c r="A45" s="76"/>
      <c r="B45" s="76"/>
      <c r="C45" s="76"/>
      <c r="D45" s="76"/>
      <c r="E45" s="76"/>
      <c r="F45" s="76"/>
      <c r="G45" s="76"/>
      <c r="H45" s="76"/>
      <c r="I45" s="77"/>
      <c r="J45" s="77"/>
      <c r="K45" s="78"/>
      <c r="L45" s="78"/>
    </row>
    <row r="46" spans="1:12" s="3" customFormat="1" ht="16.5" customHeight="1">
      <c r="A46" s="57" t="s">
        <v>258</v>
      </c>
      <c r="B46" s="58"/>
      <c r="C46" s="58"/>
      <c r="D46" s="58"/>
      <c r="E46" s="58"/>
      <c r="F46" s="58"/>
      <c r="G46" s="58"/>
      <c r="H46" s="58"/>
      <c r="I46" s="64"/>
      <c r="J46" s="65"/>
      <c r="K46" s="66"/>
      <c r="L46" s="353" t="s">
        <v>2688</v>
      </c>
    </row>
    <row r="47" spans="1:12" s="46" customFormat="1" ht="16.5" customHeight="1">
      <c r="A47" s="83"/>
      <c r="B47" s="440" t="s">
        <v>918</v>
      </c>
      <c r="C47" s="440"/>
      <c r="D47" s="440"/>
      <c r="E47" s="440"/>
      <c r="F47" s="440"/>
      <c r="G47" s="84"/>
      <c r="H47" s="108" t="s">
        <v>909</v>
      </c>
      <c r="I47" s="85"/>
      <c r="J47" s="86"/>
      <c r="K47" s="87"/>
      <c r="L47" s="88"/>
    </row>
    <row r="48" spans="1:12" s="46" customFormat="1" ht="16.5" customHeight="1">
      <c r="A48" s="89"/>
      <c r="B48" s="441"/>
      <c r="C48" s="441"/>
      <c r="D48" s="441"/>
      <c r="E48" s="441"/>
      <c r="F48" s="441"/>
      <c r="G48" s="90"/>
      <c r="H48" s="109" t="s">
        <v>916</v>
      </c>
      <c r="I48" s="91"/>
      <c r="J48" s="92"/>
      <c r="K48" s="93"/>
      <c r="L48" s="94"/>
    </row>
    <row r="49" spans="1:18" s="46" customFormat="1" ht="16.5" customHeight="1">
      <c r="A49" s="89"/>
      <c r="B49" s="441"/>
      <c r="C49" s="441"/>
      <c r="D49" s="441"/>
      <c r="E49" s="441"/>
      <c r="F49" s="441"/>
      <c r="G49" s="90"/>
      <c r="H49" s="109" t="s">
        <v>917</v>
      </c>
      <c r="I49" s="91"/>
      <c r="J49" s="92"/>
      <c r="K49" s="93"/>
      <c r="L49" s="94"/>
    </row>
    <row r="50" spans="1:18" s="46" customFormat="1" ht="16.5" customHeight="1">
      <c r="A50" s="89"/>
      <c r="B50" s="441"/>
      <c r="C50" s="441"/>
      <c r="D50" s="441"/>
      <c r="E50" s="441"/>
      <c r="F50" s="441"/>
      <c r="G50" s="90"/>
      <c r="H50" s="109" t="s">
        <v>919</v>
      </c>
      <c r="I50" s="91"/>
      <c r="J50" s="92"/>
      <c r="K50" s="93"/>
      <c r="L50" s="94"/>
    </row>
    <row r="51" spans="1:18" s="46" customFormat="1" ht="16.5" customHeight="1">
      <c r="A51" s="95"/>
      <c r="B51" s="442"/>
      <c r="C51" s="442"/>
      <c r="D51" s="442"/>
      <c r="E51" s="442"/>
      <c r="F51" s="442"/>
      <c r="G51" s="96"/>
      <c r="H51" s="110" t="s">
        <v>913</v>
      </c>
      <c r="I51" s="97"/>
      <c r="J51" s="98"/>
      <c r="K51" s="99"/>
      <c r="L51" s="100"/>
    </row>
    <row r="52" spans="1:18" s="46" customFormat="1" ht="40.5" customHeight="1">
      <c r="A52" s="67" t="s">
        <v>77</v>
      </c>
      <c r="B52" s="68" t="s">
        <v>835</v>
      </c>
      <c r="C52" s="68" t="s">
        <v>827</v>
      </c>
      <c r="D52" s="68" t="s">
        <v>837</v>
      </c>
      <c r="E52" s="68" t="s">
        <v>828</v>
      </c>
      <c r="F52" s="68" t="s">
        <v>829</v>
      </c>
      <c r="G52" s="68" t="s">
        <v>897</v>
      </c>
      <c r="H52" s="68" t="s">
        <v>830</v>
      </c>
      <c r="I52" s="74" t="s">
        <v>893</v>
      </c>
      <c r="J52" s="74" t="s">
        <v>894</v>
      </c>
      <c r="K52" s="75"/>
      <c r="L52" s="75"/>
    </row>
    <row r="53" spans="1:18" s="46" customFormat="1" ht="16.5" customHeight="1">
      <c r="A53" s="56" t="s">
        <v>757</v>
      </c>
      <c r="B53" s="101">
        <v>1079</v>
      </c>
      <c r="C53" s="101">
        <v>230</v>
      </c>
      <c r="D53" s="101" t="s">
        <v>844</v>
      </c>
      <c r="E53" s="101">
        <v>0.26</v>
      </c>
      <c r="F53" s="101">
        <v>1.35</v>
      </c>
      <c r="G53" s="101">
        <v>44</v>
      </c>
      <c r="H53" s="60" t="s">
        <v>843</v>
      </c>
      <c r="I53" s="104">
        <v>533.78857005642942</v>
      </c>
      <c r="J53" s="233">
        <v>33628.679913555054</v>
      </c>
      <c r="K53" s="105"/>
      <c r="L53" s="105"/>
    </row>
    <row r="54" spans="1:18" s="46" customFormat="1" ht="16.5" customHeight="1">
      <c r="A54" s="56" t="s">
        <v>758</v>
      </c>
      <c r="B54" s="101">
        <v>1078</v>
      </c>
      <c r="C54" s="101">
        <v>225</v>
      </c>
      <c r="D54" s="101" t="s">
        <v>845</v>
      </c>
      <c r="E54" s="101">
        <v>0.24</v>
      </c>
      <c r="F54" s="101">
        <v>0.44</v>
      </c>
      <c r="G54" s="101">
        <v>42</v>
      </c>
      <c r="H54" s="60" t="s">
        <v>831</v>
      </c>
      <c r="I54" s="104">
        <v>501.78792536612434</v>
      </c>
      <c r="J54" s="233">
        <v>31612.639298065835</v>
      </c>
      <c r="K54" s="105"/>
      <c r="L54" s="105"/>
    </row>
    <row r="55" spans="1:18" s="46" customFormat="1" ht="16.5" customHeight="1">
      <c r="A55" s="56" t="s">
        <v>756</v>
      </c>
      <c r="B55" s="101">
        <v>1651</v>
      </c>
      <c r="C55" s="101">
        <v>310</v>
      </c>
      <c r="D55" s="101" t="s">
        <v>844</v>
      </c>
      <c r="E55" s="101">
        <v>0.51</v>
      </c>
      <c r="F55" s="107">
        <v>2.2999999999999998</v>
      </c>
      <c r="G55" s="101">
        <v>49</v>
      </c>
      <c r="H55" s="60" t="s">
        <v>843</v>
      </c>
      <c r="I55" s="104">
        <v>604.48276471003749</v>
      </c>
      <c r="J55" s="233">
        <v>38082.414176732367</v>
      </c>
      <c r="K55" s="105"/>
      <c r="L55" s="105"/>
    </row>
    <row r="56" spans="1:18" s="3" customFormat="1" ht="16.5" customHeight="1">
      <c r="A56" s="56" t="s">
        <v>615</v>
      </c>
      <c r="B56" s="101">
        <v>1875</v>
      </c>
      <c r="C56" s="101">
        <v>320</v>
      </c>
      <c r="D56" s="101" t="s">
        <v>845</v>
      </c>
      <c r="E56" s="101">
        <v>0.56000000000000005</v>
      </c>
      <c r="F56" s="101">
        <v>0.95</v>
      </c>
      <c r="G56" s="101">
        <v>49</v>
      </c>
      <c r="H56" s="60" t="s">
        <v>831</v>
      </c>
      <c r="I56" s="104">
        <v>586.90963704962087</v>
      </c>
      <c r="J56" s="233">
        <v>36975.307134126117</v>
      </c>
      <c r="K56" s="105"/>
      <c r="L56" s="105"/>
      <c r="O56"/>
      <c r="P56"/>
      <c r="Q56"/>
      <c r="R56"/>
    </row>
    <row r="57" spans="1:18" s="3" customFormat="1" ht="16.5" customHeight="1">
      <c r="A57" s="56" t="s">
        <v>616</v>
      </c>
      <c r="B57" s="101">
        <v>1825</v>
      </c>
      <c r="C57" s="101">
        <v>370</v>
      </c>
      <c r="D57" s="416" t="s">
        <v>844</v>
      </c>
      <c r="E57" s="101">
        <v>0.63</v>
      </c>
      <c r="F57" s="81">
        <v>3</v>
      </c>
      <c r="G57" s="101">
        <v>48</v>
      </c>
      <c r="H57" s="60" t="s">
        <v>843</v>
      </c>
      <c r="I57" s="104">
        <v>646.41259684311024</v>
      </c>
      <c r="J57" s="233">
        <v>40723.993601115952</v>
      </c>
      <c r="K57" s="105"/>
      <c r="L57" s="105"/>
      <c r="O57"/>
      <c r="P57"/>
      <c r="Q57"/>
      <c r="R57"/>
    </row>
    <row r="58" spans="1:18" s="3" customFormat="1" ht="16.5" customHeight="1">
      <c r="A58" s="56" t="s">
        <v>617</v>
      </c>
      <c r="B58" s="101">
        <v>2670</v>
      </c>
      <c r="C58" s="101">
        <v>380</v>
      </c>
      <c r="D58" s="101" t="s">
        <v>845</v>
      </c>
      <c r="E58" s="81">
        <v>1</v>
      </c>
      <c r="F58" s="101">
        <v>2.0099999999999998</v>
      </c>
      <c r="G58" s="101">
        <v>52</v>
      </c>
      <c r="H58" s="60" t="s">
        <v>846</v>
      </c>
      <c r="I58" s="104">
        <v>702.27506576835572</v>
      </c>
      <c r="J58" s="233">
        <v>44243.329143406416</v>
      </c>
      <c r="K58" s="105"/>
      <c r="L58" s="105"/>
      <c r="O58"/>
      <c r="P58"/>
      <c r="Q58"/>
      <c r="R58"/>
    </row>
    <row r="59" spans="1:18" s="3" customFormat="1" ht="16.5" customHeight="1">
      <c r="A59" s="56" t="s">
        <v>618</v>
      </c>
      <c r="B59" s="101">
        <v>2514</v>
      </c>
      <c r="C59" s="101">
        <v>435</v>
      </c>
      <c r="D59" s="416" t="s">
        <v>844</v>
      </c>
      <c r="E59" s="81">
        <v>1</v>
      </c>
      <c r="F59" s="101">
        <v>5.0999999999999996</v>
      </c>
      <c r="G59" s="101">
        <v>52</v>
      </c>
      <c r="H59" s="60" t="s">
        <v>843</v>
      </c>
      <c r="I59" s="104">
        <v>859.0470052376935</v>
      </c>
      <c r="J59" s="233">
        <v>54119.961329974692</v>
      </c>
      <c r="K59" s="105"/>
      <c r="L59" s="105"/>
      <c r="O59"/>
      <c r="P59"/>
      <c r="Q59"/>
      <c r="R59"/>
    </row>
    <row r="60" spans="1:18" s="3" customFormat="1" ht="16.5" customHeight="1">
      <c r="A60" s="56" t="s">
        <v>619</v>
      </c>
      <c r="B60" s="101">
        <v>3356</v>
      </c>
      <c r="C60" s="101">
        <v>460</v>
      </c>
      <c r="D60" s="416" t="s">
        <v>845</v>
      </c>
      <c r="E60" s="107">
        <v>1.5</v>
      </c>
      <c r="F60" s="101">
        <v>2.6</v>
      </c>
      <c r="G60" s="101">
        <v>56</v>
      </c>
      <c r="H60" s="60" t="s">
        <v>843</v>
      </c>
      <c r="I60" s="104">
        <v>816.48245948988267</v>
      </c>
      <c r="J60" s="233">
        <v>51438.394947862609</v>
      </c>
      <c r="K60" s="105"/>
      <c r="L60" s="105"/>
      <c r="O60"/>
      <c r="P60"/>
      <c r="Q60"/>
      <c r="R60"/>
    </row>
    <row r="61" spans="1:18" s="3" customFormat="1" ht="16.5" customHeight="1">
      <c r="A61" s="56" t="s">
        <v>620</v>
      </c>
      <c r="B61" s="101">
        <v>4137</v>
      </c>
      <c r="C61" s="101">
        <v>575</v>
      </c>
      <c r="D61" s="101" t="s">
        <v>844</v>
      </c>
      <c r="E61" s="107">
        <v>2.4</v>
      </c>
      <c r="F61" s="101">
        <v>10.3</v>
      </c>
      <c r="G61" s="101">
        <v>57</v>
      </c>
      <c r="H61" s="60" t="s">
        <v>843</v>
      </c>
      <c r="I61" s="104">
        <v>1083.6992391730798</v>
      </c>
      <c r="J61" s="233">
        <v>68273.052067904035</v>
      </c>
      <c r="K61" s="105"/>
      <c r="L61" s="105"/>
      <c r="O61"/>
      <c r="P61"/>
      <c r="Q61"/>
      <c r="R61"/>
    </row>
    <row r="62" spans="1:18" s="3" customFormat="1" ht="16.5" customHeight="1">
      <c r="A62" s="56" t="s">
        <v>621</v>
      </c>
      <c r="B62" s="101">
        <v>4535</v>
      </c>
      <c r="C62" s="101">
        <v>600</v>
      </c>
      <c r="D62" s="436" t="s">
        <v>845</v>
      </c>
      <c r="E62" s="107">
        <v>2.5</v>
      </c>
      <c r="F62" s="101">
        <v>4.03</v>
      </c>
      <c r="G62" s="101">
        <v>56</v>
      </c>
      <c r="H62" s="60" t="s">
        <v>843</v>
      </c>
      <c r="I62" s="104">
        <v>1040.609176273307</v>
      </c>
      <c r="J62" s="233">
        <v>65558.378105218348</v>
      </c>
      <c r="K62" s="105"/>
      <c r="L62" s="105"/>
      <c r="O62"/>
      <c r="P62"/>
      <c r="Q62"/>
      <c r="R62"/>
    </row>
    <row r="63" spans="1:18" s="3" customFormat="1" ht="16.5" customHeight="1">
      <c r="A63" s="56" t="s">
        <v>622</v>
      </c>
      <c r="B63" s="101">
        <v>5901</v>
      </c>
      <c r="C63" s="101">
        <v>750</v>
      </c>
      <c r="D63" s="437"/>
      <c r="E63" s="101">
        <v>3.49</v>
      </c>
      <c r="F63" s="81">
        <v>6</v>
      </c>
      <c r="G63" s="101">
        <v>62</v>
      </c>
      <c r="H63" s="60" t="s">
        <v>843</v>
      </c>
      <c r="I63" s="104">
        <v>1650.0427734919053</v>
      </c>
      <c r="J63" s="233">
        <v>103952.69472999003</v>
      </c>
      <c r="K63" s="105"/>
      <c r="L63" s="105"/>
      <c r="O63"/>
      <c r="P63"/>
      <c r="Q63"/>
      <c r="R63"/>
    </row>
    <row r="64" spans="1:18" s="3" customFormat="1" ht="16.5" customHeight="1">
      <c r="A64" s="56" t="s">
        <v>623</v>
      </c>
      <c r="B64" s="101">
        <v>7185</v>
      </c>
      <c r="C64" s="101">
        <v>500</v>
      </c>
      <c r="D64" s="437"/>
      <c r="E64" s="107">
        <v>2.7</v>
      </c>
      <c r="F64" s="107">
        <v>4.9000000000000004</v>
      </c>
      <c r="G64" s="101">
        <v>72</v>
      </c>
      <c r="H64" s="60" t="s">
        <v>903</v>
      </c>
      <c r="I64" s="104">
        <v>1837.1569206949353</v>
      </c>
      <c r="J64" s="233">
        <v>115740.88600378092</v>
      </c>
      <c r="K64" s="105"/>
      <c r="L64" s="105"/>
      <c r="O64"/>
      <c r="P64"/>
      <c r="Q64"/>
      <c r="R64"/>
    </row>
    <row r="65" spans="1:18" s="46" customFormat="1" ht="16.5" customHeight="1">
      <c r="A65" s="76"/>
      <c r="B65" s="76"/>
      <c r="C65" s="76"/>
      <c r="D65" s="76"/>
      <c r="E65" s="76"/>
      <c r="F65" s="76"/>
      <c r="G65" s="76"/>
      <c r="H65" s="76"/>
      <c r="I65" s="77"/>
      <c r="J65" s="77"/>
      <c r="K65" s="78"/>
      <c r="L65" s="78"/>
      <c r="O65" s="39"/>
      <c r="P65" s="39"/>
      <c r="Q65" s="39"/>
      <c r="R65" s="39"/>
    </row>
    <row r="66" spans="1:18" s="3" customFormat="1" ht="16.5" customHeight="1">
      <c r="A66" s="57" t="s">
        <v>259</v>
      </c>
      <c r="B66" s="58"/>
      <c r="C66" s="58"/>
      <c r="D66" s="58"/>
      <c r="E66" s="58"/>
      <c r="F66" s="58"/>
      <c r="G66" s="58"/>
      <c r="H66" s="58"/>
      <c r="I66" s="64"/>
      <c r="J66" s="65"/>
      <c r="K66" s="66"/>
      <c r="L66" s="353" t="s">
        <v>2688</v>
      </c>
      <c r="O66"/>
      <c r="P66"/>
      <c r="Q66"/>
      <c r="R66"/>
    </row>
    <row r="67" spans="1:18" s="46" customFormat="1" ht="16.5" customHeight="1">
      <c r="A67" s="83"/>
      <c r="B67" s="428" t="s">
        <v>921</v>
      </c>
      <c r="C67" s="428"/>
      <c r="D67" s="428"/>
      <c r="E67" s="428"/>
      <c r="F67" s="428"/>
      <c r="G67" s="84"/>
      <c r="H67" s="108" t="s">
        <v>909</v>
      </c>
      <c r="I67" s="85"/>
      <c r="J67" s="86"/>
      <c r="K67" s="87"/>
      <c r="L67" s="88"/>
      <c r="O67" s="39"/>
      <c r="P67" s="39"/>
      <c r="Q67" s="39"/>
      <c r="R67" s="39"/>
    </row>
    <row r="68" spans="1:18" s="46" customFormat="1" ht="16.5" customHeight="1">
      <c r="A68" s="89"/>
      <c r="B68" s="429"/>
      <c r="C68" s="429"/>
      <c r="D68" s="429"/>
      <c r="E68" s="429"/>
      <c r="F68" s="429"/>
      <c r="G68" s="90"/>
      <c r="H68" s="109" t="s">
        <v>916</v>
      </c>
      <c r="I68" s="91"/>
      <c r="J68" s="92"/>
      <c r="K68" s="93"/>
      <c r="L68" s="94"/>
      <c r="O68" s="39"/>
      <c r="P68" s="39"/>
      <c r="Q68" s="39"/>
      <c r="R68" s="39"/>
    </row>
    <row r="69" spans="1:18" s="46" customFormat="1" ht="16.5" customHeight="1">
      <c r="A69" s="89"/>
      <c r="B69" s="429"/>
      <c r="C69" s="429"/>
      <c r="D69" s="429"/>
      <c r="E69" s="429"/>
      <c r="F69" s="429"/>
      <c r="G69" s="90"/>
      <c r="H69" s="109" t="s">
        <v>917</v>
      </c>
      <c r="I69" s="91"/>
      <c r="J69" s="92"/>
      <c r="K69" s="93"/>
      <c r="L69" s="94"/>
      <c r="O69" s="39"/>
      <c r="P69" s="39"/>
      <c r="Q69" s="39"/>
      <c r="R69" s="39"/>
    </row>
    <row r="70" spans="1:18" s="46" customFormat="1" ht="16.5" customHeight="1">
      <c r="A70" s="89"/>
      <c r="B70" s="429"/>
      <c r="C70" s="429"/>
      <c r="D70" s="429"/>
      <c r="E70" s="429"/>
      <c r="F70" s="429"/>
      <c r="G70" s="90"/>
      <c r="H70" s="109" t="s">
        <v>919</v>
      </c>
      <c r="I70" s="91"/>
      <c r="J70" s="92"/>
      <c r="K70" s="93"/>
      <c r="L70" s="94"/>
      <c r="O70" s="39"/>
      <c r="P70" s="39"/>
      <c r="Q70" s="39"/>
      <c r="R70" s="39"/>
    </row>
    <row r="71" spans="1:18" s="46" customFormat="1" ht="16.5" customHeight="1">
      <c r="A71" s="95"/>
      <c r="B71" s="430"/>
      <c r="C71" s="430"/>
      <c r="D71" s="430"/>
      <c r="E71" s="430"/>
      <c r="F71" s="430"/>
      <c r="G71" s="96"/>
      <c r="H71" s="110" t="s">
        <v>913</v>
      </c>
      <c r="I71" s="97"/>
      <c r="J71" s="98"/>
      <c r="K71" s="99"/>
      <c r="L71" s="100"/>
      <c r="O71" s="39"/>
      <c r="P71" s="39"/>
      <c r="Q71" s="39"/>
      <c r="R71" s="39"/>
    </row>
    <row r="72" spans="1:18" s="46" customFormat="1" ht="40.5" customHeight="1">
      <c r="A72" s="67" t="s">
        <v>77</v>
      </c>
      <c r="B72" s="68" t="s">
        <v>835</v>
      </c>
      <c r="C72" s="68" t="s">
        <v>827</v>
      </c>
      <c r="D72" s="68" t="s">
        <v>837</v>
      </c>
      <c r="E72" s="68" t="s">
        <v>828</v>
      </c>
      <c r="F72" s="68" t="s">
        <v>829</v>
      </c>
      <c r="G72" s="68" t="s">
        <v>897</v>
      </c>
      <c r="H72" s="68" t="s">
        <v>830</v>
      </c>
      <c r="I72" s="74" t="s">
        <v>893</v>
      </c>
      <c r="J72" s="74" t="s">
        <v>894</v>
      </c>
      <c r="K72" s="75"/>
      <c r="L72" s="75"/>
    </row>
    <row r="73" spans="1:18" s="3" customFormat="1" ht="16.5" customHeight="1">
      <c r="A73" s="56" t="s">
        <v>528</v>
      </c>
      <c r="B73" s="101">
        <v>258</v>
      </c>
      <c r="C73" s="101">
        <v>280</v>
      </c>
      <c r="D73" s="436" t="s">
        <v>844</v>
      </c>
      <c r="E73" s="82">
        <v>7.4999999999999997E-2</v>
      </c>
      <c r="F73" s="101">
        <v>0.33</v>
      </c>
      <c r="G73" s="101">
        <v>35</v>
      </c>
      <c r="H73" s="60" t="s">
        <v>849</v>
      </c>
      <c r="I73" s="104">
        <v>288.95233911706572</v>
      </c>
      <c r="J73" s="233">
        <v>18203.997364375144</v>
      </c>
      <c r="K73" s="105"/>
      <c r="L73" s="105"/>
      <c r="O73"/>
      <c r="P73"/>
      <c r="Q73"/>
      <c r="R73"/>
    </row>
    <row r="74" spans="1:18" s="3" customFormat="1" ht="16.5" customHeight="1">
      <c r="A74" s="56" t="s">
        <v>527</v>
      </c>
      <c r="B74" s="101">
        <v>411</v>
      </c>
      <c r="C74" s="101">
        <v>380</v>
      </c>
      <c r="D74" s="437"/>
      <c r="E74" s="107">
        <v>0.12</v>
      </c>
      <c r="F74" s="101">
        <v>0.53</v>
      </c>
      <c r="G74" s="101">
        <v>38</v>
      </c>
      <c r="H74" s="60" t="s">
        <v>848</v>
      </c>
      <c r="I74" s="104">
        <v>297.67126707321432</v>
      </c>
      <c r="J74" s="233">
        <v>18753.289825612501</v>
      </c>
      <c r="K74" s="105"/>
      <c r="L74" s="105"/>
      <c r="O74"/>
      <c r="P74"/>
      <c r="Q74"/>
      <c r="R74"/>
    </row>
    <row r="75" spans="1:18" s="3" customFormat="1" ht="16.5" customHeight="1">
      <c r="A75" s="56" t="s">
        <v>529</v>
      </c>
      <c r="B75" s="101">
        <v>465</v>
      </c>
      <c r="C75" s="101">
        <v>395</v>
      </c>
      <c r="D75" s="437"/>
      <c r="E75" s="82">
        <v>0.13500000000000001</v>
      </c>
      <c r="F75" s="101">
        <v>0.59</v>
      </c>
      <c r="G75" s="101">
        <v>38</v>
      </c>
      <c r="H75" s="60" t="s">
        <v>848</v>
      </c>
      <c r="I75" s="104">
        <v>302.93134171907758</v>
      </c>
      <c r="J75" s="233">
        <v>19084.674528301886</v>
      </c>
      <c r="K75" s="105"/>
      <c r="L75" s="105"/>
      <c r="O75" s="80"/>
      <c r="P75"/>
      <c r="Q75"/>
      <c r="R75"/>
    </row>
    <row r="76" spans="1:18" s="3" customFormat="1" ht="16.5" customHeight="1">
      <c r="A76" s="56" t="s">
        <v>345</v>
      </c>
      <c r="B76" s="101">
        <v>583</v>
      </c>
      <c r="C76" s="101">
        <v>590</v>
      </c>
      <c r="D76" s="437"/>
      <c r="E76" s="82">
        <v>0.215</v>
      </c>
      <c r="F76" s="101">
        <v>0.93</v>
      </c>
      <c r="G76" s="101">
        <v>41</v>
      </c>
      <c r="H76" s="60" t="s">
        <v>848</v>
      </c>
      <c r="I76" s="104">
        <v>351.95858148348674</v>
      </c>
      <c r="J76" s="233">
        <v>22173.390633459665</v>
      </c>
      <c r="K76" s="105"/>
      <c r="L76" s="105"/>
      <c r="O76" s="80"/>
      <c r="P76"/>
      <c r="Q76"/>
      <c r="R76"/>
    </row>
    <row r="77" spans="1:18" s="3" customFormat="1" ht="16.5" customHeight="1">
      <c r="A77" s="56" t="s">
        <v>530</v>
      </c>
      <c r="B77" s="101">
        <v>697</v>
      </c>
      <c r="C77" s="101">
        <v>340</v>
      </c>
      <c r="D77" s="437"/>
      <c r="E77" s="82">
        <v>0.16700000000000001</v>
      </c>
      <c r="F77" s="101">
        <v>0.72</v>
      </c>
      <c r="G77" s="101">
        <v>40</v>
      </c>
      <c r="H77" s="60" t="s">
        <v>849</v>
      </c>
      <c r="I77" s="104">
        <v>393.95744165388032</v>
      </c>
      <c r="J77" s="233">
        <v>24819.318824194463</v>
      </c>
      <c r="K77" s="105"/>
      <c r="L77" s="105"/>
      <c r="O77"/>
      <c r="P77"/>
      <c r="Q77"/>
      <c r="R77"/>
    </row>
    <row r="78" spans="1:18" s="3" customFormat="1" ht="16.5" customHeight="1">
      <c r="A78" s="56" t="s">
        <v>1</v>
      </c>
      <c r="B78" s="101">
        <v>611</v>
      </c>
      <c r="C78" s="101">
        <v>580</v>
      </c>
      <c r="D78" s="437"/>
      <c r="E78" s="82">
        <v>0.23899999999999999</v>
      </c>
      <c r="F78" s="101">
        <v>1.04</v>
      </c>
      <c r="G78" s="101">
        <v>46</v>
      </c>
      <c r="H78" s="60" t="s">
        <v>848</v>
      </c>
      <c r="I78" s="104">
        <v>406.26044277360074</v>
      </c>
      <c r="J78" s="233">
        <v>25594.407894736847</v>
      </c>
      <c r="K78" s="105"/>
      <c r="L78" s="105"/>
      <c r="O78"/>
      <c r="P78"/>
      <c r="Q78"/>
      <c r="R78"/>
    </row>
    <row r="79" spans="1:18" s="3" customFormat="1" ht="16.5" customHeight="1">
      <c r="A79" s="56" t="s">
        <v>346</v>
      </c>
      <c r="B79" s="101">
        <v>1045</v>
      </c>
      <c r="C79" s="101">
        <v>435</v>
      </c>
      <c r="D79" s="437"/>
      <c r="E79" s="82">
        <v>0.26500000000000001</v>
      </c>
      <c r="F79" s="101">
        <v>1.1499999999999999</v>
      </c>
      <c r="G79" s="101">
        <v>51</v>
      </c>
      <c r="H79" s="60" t="s">
        <v>843</v>
      </c>
      <c r="I79" s="104">
        <v>391.45197201017805</v>
      </c>
      <c r="J79" s="233">
        <v>24661.474236641217</v>
      </c>
      <c r="K79" s="105"/>
      <c r="L79" s="105"/>
      <c r="O79"/>
      <c r="P79"/>
      <c r="Q79"/>
      <c r="R79"/>
    </row>
    <row r="80" spans="1:18" s="3" customFormat="1" ht="16.5" customHeight="1">
      <c r="A80" s="56" t="s">
        <v>347</v>
      </c>
      <c r="B80" s="101">
        <v>1976</v>
      </c>
      <c r="C80" s="101">
        <v>375</v>
      </c>
      <c r="D80" s="437"/>
      <c r="E80" s="82">
        <v>0.54500000000000004</v>
      </c>
      <c r="F80" s="101">
        <v>2.56</v>
      </c>
      <c r="G80" s="101">
        <v>49</v>
      </c>
      <c r="H80" s="60" t="s">
        <v>843</v>
      </c>
      <c r="I80" s="104">
        <v>551.57384987893477</v>
      </c>
      <c r="J80" s="233">
        <v>34749.152542372889</v>
      </c>
      <c r="K80" s="105"/>
      <c r="L80" s="105"/>
      <c r="O80"/>
      <c r="P80"/>
      <c r="Q80"/>
      <c r="R80"/>
    </row>
    <row r="81" spans="1:18" s="3" customFormat="1" ht="16.5" customHeight="1">
      <c r="A81" s="56" t="s">
        <v>2</v>
      </c>
      <c r="B81" s="101">
        <v>1563</v>
      </c>
      <c r="C81" s="101">
        <v>765</v>
      </c>
      <c r="D81" s="437"/>
      <c r="E81" s="107">
        <v>0.31</v>
      </c>
      <c r="F81" s="101">
        <v>1.35</v>
      </c>
      <c r="G81" s="101">
        <v>51</v>
      </c>
      <c r="H81" s="60" t="s">
        <v>832</v>
      </c>
      <c r="I81" s="104">
        <v>761.68055844967705</v>
      </c>
      <c r="J81" s="233">
        <v>47985.875182329655</v>
      </c>
      <c r="K81" s="105"/>
      <c r="L81" s="105"/>
      <c r="O81"/>
      <c r="P81"/>
      <c r="Q81"/>
      <c r="R81"/>
    </row>
    <row r="82" spans="1:18" s="3" customFormat="1" ht="16.5" customHeight="1">
      <c r="A82" s="56" t="s">
        <v>348</v>
      </c>
      <c r="B82" s="101">
        <v>2596</v>
      </c>
      <c r="C82" s="101">
        <v>415</v>
      </c>
      <c r="D82" s="437"/>
      <c r="E82" s="107">
        <v>0.95</v>
      </c>
      <c r="F82" s="101">
        <v>4.79</v>
      </c>
      <c r="G82" s="101">
        <v>53</v>
      </c>
      <c r="H82" s="60" t="s">
        <v>843</v>
      </c>
      <c r="I82" s="104">
        <v>875.66344993968653</v>
      </c>
      <c r="J82" s="233">
        <v>55166.797346200248</v>
      </c>
      <c r="K82" s="105"/>
      <c r="L82" s="105"/>
      <c r="O82" s="80"/>
      <c r="P82"/>
      <c r="Q82"/>
      <c r="R82"/>
    </row>
    <row r="83" spans="1:18" s="3" customFormat="1" ht="16.5" customHeight="1">
      <c r="A83" s="56" t="s">
        <v>3</v>
      </c>
      <c r="B83" s="101">
        <v>3499</v>
      </c>
      <c r="C83" s="101">
        <v>610</v>
      </c>
      <c r="D83" s="437"/>
      <c r="E83" s="82">
        <v>1.5049999999999999</v>
      </c>
      <c r="F83" s="101">
        <v>6.61</v>
      </c>
      <c r="G83" s="101">
        <v>60</v>
      </c>
      <c r="H83" s="60" t="s">
        <v>843</v>
      </c>
      <c r="I83" s="104">
        <v>1234.4534569331786</v>
      </c>
      <c r="J83" s="233">
        <v>77770.567786790256</v>
      </c>
      <c r="K83" s="105"/>
      <c r="L83" s="105"/>
      <c r="O83" s="80"/>
      <c r="P83"/>
      <c r="Q83"/>
      <c r="R83"/>
    </row>
    <row r="84" spans="1:18" s="3" customFormat="1" ht="16.5" customHeight="1">
      <c r="A84" s="56" t="s">
        <v>349</v>
      </c>
      <c r="B84" s="101">
        <v>3664</v>
      </c>
      <c r="C84" s="101">
        <v>590</v>
      </c>
      <c r="D84" s="437"/>
      <c r="E84" s="107">
        <v>1.72</v>
      </c>
      <c r="F84" s="101">
        <v>7.63</v>
      </c>
      <c r="G84" s="101">
        <v>60</v>
      </c>
      <c r="H84" s="60" t="s">
        <v>843</v>
      </c>
      <c r="I84" s="104">
        <v>1227.6331905763495</v>
      </c>
      <c r="J84" s="233">
        <v>77340.891006310019</v>
      </c>
      <c r="K84" s="105"/>
      <c r="L84" s="105"/>
      <c r="O84"/>
      <c r="P84"/>
      <c r="Q84"/>
      <c r="R84"/>
    </row>
    <row r="85" spans="1:18" s="3" customFormat="1" ht="16.5" customHeight="1">
      <c r="A85" s="56" t="s">
        <v>4</v>
      </c>
      <c r="B85" s="101">
        <v>4391</v>
      </c>
      <c r="C85" s="101">
        <v>510</v>
      </c>
      <c r="D85" s="438"/>
      <c r="E85" s="82">
        <v>1.474</v>
      </c>
      <c r="F85" s="101">
        <v>6.49</v>
      </c>
      <c r="G85" s="101">
        <v>69</v>
      </c>
      <c r="H85" s="60" t="s">
        <v>843</v>
      </c>
      <c r="I85" s="104">
        <v>1444.5774400421685</v>
      </c>
      <c r="J85" s="233">
        <v>91008.37872265662</v>
      </c>
      <c r="K85" s="105"/>
      <c r="L85" s="105"/>
      <c r="O85"/>
      <c r="P85"/>
      <c r="Q85"/>
      <c r="R85"/>
    </row>
    <row r="86" spans="1:18" s="46" customFormat="1" ht="16.5" customHeight="1">
      <c r="A86" s="76"/>
      <c r="B86" s="76"/>
      <c r="C86" s="76"/>
      <c r="D86" s="76"/>
      <c r="E86" s="76"/>
      <c r="F86" s="76"/>
      <c r="G86" s="76"/>
      <c r="H86" s="76"/>
      <c r="I86" s="77"/>
      <c r="J86" s="77"/>
      <c r="K86" s="78"/>
      <c r="L86" s="78"/>
      <c r="O86" s="39"/>
      <c r="P86" s="39"/>
      <c r="Q86" s="39"/>
      <c r="R86" s="39"/>
    </row>
    <row r="87" spans="1:18" s="3" customFormat="1" ht="16.5" customHeight="1">
      <c r="A87" s="57" t="s">
        <v>260</v>
      </c>
      <c r="B87" s="58"/>
      <c r="C87" s="58"/>
      <c r="D87" s="58"/>
      <c r="E87" s="58"/>
      <c r="F87" s="58"/>
      <c r="G87" s="58"/>
      <c r="H87" s="58"/>
      <c r="I87" s="64"/>
      <c r="J87" s="65"/>
      <c r="K87" s="66"/>
      <c r="L87" s="353"/>
      <c r="O87"/>
      <c r="P87"/>
      <c r="Q87"/>
      <c r="R87"/>
    </row>
    <row r="88" spans="1:18" s="46" customFormat="1" ht="16.5" customHeight="1">
      <c r="A88" s="83"/>
      <c r="B88" s="428" t="s">
        <v>925</v>
      </c>
      <c r="C88" s="428"/>
      <c r="D88" s="428"/>
      <c r="E88" s="428"/>
      <c r="F88" s="428"/>
      <c r="G88" s="84"/>
      <c r="H88" s="108" t="s">
        <v>922</v>
      </c>
      <c r="I88" s="85"/>
      <c r="J88" s="86"/>
      <c r="K88" s="87"/>
      <c r="L88" s="88"/>
      <c r="O88" s="39"/>
      <c r="P88" s="39"/>
      <c r="Q88" s="39"/>
      <c r="R88" s="39"/>
    </row>
    <row r="89" spans="1:18" s="46" customFormat="1" ht="16.5" customHeight="1">
      <c r="A89" s="89"/>
      <c r="B89" s="429"/>
      <c r="C89" s="429"/>
      <c r="D89" s="429"/>
      <c r="E89" s="429"/>
      <c r="F89" s="429"/>
      <c r="G89" s="90"/>
      <c r="H89" s="109" t="s">
        <v>916</v>
      </c>
      <c r="I89" s="91"/>
      <c r="J89" s="92"/>
      <c r="K89" s="93"/>
      <c r="L89" s="94"/>
      <c r="O89" s="39"/>
      <c r="P89" s="39"/>
      <c r="Q89" s="39"/>
      <c r="R89" s="39"/>
    </row>
    <row r="90" spans="1:18" s="46" customFormat="1" ht="16.5" customHeight="1">
      <c r="A90" s="89"/>
      <c r="B90" s="429"/>
      <c r="C90" s="429"/>
      <c r="D90" s="429"/>
      <c r="E90" s="429"/>
      <c r="F90" s="429"/>
      <c r="G90" s="90"/>
      <c r="H90" s="109" t="s">
        <v>917</v>
      </c>
      <c r="I90" s="91"/>
      <c r="J90" s="92"/>
      <c r="K90" s="93"/>
      <c r="L90" s="94"/>
      <c r="O90" s="39"/>
      <c r="P90" s="39"/>
      <c r="Q90" s="39"/>
      <c r="R90" s="39"/>
    </row>
    <row r="91" spans="1:18" s="46" customFormat="1" ht="16.5" customHeight="1">
      <c r="A91" s="89"/>
      <c r="B91" s="429"/>
      <c r="C91" s="429"/>
      <c r="D91" s="429"/>
      <c r="E91" s="429"/>
      <c r="F91" s="429"/>
      <c r="G91" s="90"/>
      <c r="H91" s="109" t="s">
        <v>923</v>
      </c>
      <c r="I91" s="91"/>
      <c r="J91" s="92"/>
      <c r="K91" s="93"/>
      <c r="L91" s="94"/>
      <c r="O91" s="39"/>
      <c r="P91" s="39"/>
      <c r="Q91" s="39"/>
      <c r="R91" s="39"/>
    </row>
    <row r="92" spans="1:18" s="46" customFormat="1" ht="16.5" customHeight="1">
      <c r="A92" s="95"/>
      <c r="B92" s="430"/>
      <c r="C92" s="430"/>
      <c r="D92" s="430"/>
      <c r="E92" s="430"/>
      <c r="F92" s="430"/>
      <c r="G92" s="96"/>
      <c r="H92" s="110" t="s">
        <v>924</v>
      </c>
      <c r="I92" s="97"/>
      <c r="J92" s="98"/>
      <c r="K92" s="99"/>
      <c r="L92" s="100"/>
      <c r="O92" s="39"/>
      <c r="P92" s="39"/>
      <c r="Q92" s="39"/>
      <c r="R92" s="39"/>
    </row>
    <row r="93" spans="1:18" s="46" customFormat="1" ht="40.5" customHeight="1">
      <c r="A93" s="67" t="s">
        <v>77</v>
      </c>
      <c r="B93" s="68" t="s">
        <v>835</v>
      </c>
      <c r="C93" s="68" t="s">
        <v>827</v>
      </c>
      <c r="D93" s="68" t="s">
        <v>837</v>
      </c>
      <c r="E93" s="68" t="s">
        <v>828</v>
      </c>
      <c r="F93" s="68" t="s">
        <v>829</v>
      </c>
      <c r="G93" s="68" t="s">
        <v>897</v>
      </c>
      <c r="H93" s="68" t="s">
        <v>830</v>
      </c>
      <c r="I93" s="74" t="s">
        <v>893</v>
      </c>
      <c r="J93" s="74" t="s">
        <v>894</v>
      </c>
      <c r="K93" s="75"/>
      <c r="L93" s="75"/>
    </row>
    <row r="94" spans="1:18" s="3" customFormat="1" ht="16.5" customHeight="1">
      <c r="A94" s="56" t="s">
        <v>562</v>
      </c>
      <c r="B94" s="101">
        <v>367</v>
      </c>
      <c r="C94" s="101">
        <v>360</v>
      </c>
      <c r="D94" s="436" t="s">
        <v>844</v>
      </c>
      <c r="E94" s="82">
        <v>5.5E-2</v>
      </c>
      <c r="F94" s="107">
        <v>0.46</v>
      </c>
      <c r="G94" s="101">
        <v>47</v>
      </c>
      <c r="H94" s="60" t="s">
        <v>832</v>
      </c>
      <c r="I94" s="104">
        <v>561.54391840462779</v>
      </c>
      <c r="J94" s="233">
        <v>35377.266859491552</v>
      </c>
      <c r="K94" s="105"/>
      <c r="L94" s="105"/>
      <c r="O94"/>
      <c r="P94"/>
      <c r="Q94"/>
      <c r="R94"/>
    </row>
    <row r="95" spans="1:18" s="3" customFormat="1" ht="16.5" customHeight="1">
      <c r="A95" s="56" t="s">
        <v>5</v>
      </c>
      <c r="B95" s="101">
        <v>565</v>
      </c>
      <c r="C95" s="101">
        <v>740</v>
      </c>
      <c r="D95" s="437"/>
      <c r="E95" s="82">
        <v>0.114</v>
      </c>
      <c r="F95" s="107">
        <v>0.99</v>
      </c>
      <c r="G95" s="101">
        <v>54</v>
      </c>
      <c r="H95" s="60" t="s">
        <v>832</v>
      </c>
      <c r="I95" s="104">
        <v>668.59800664451836</v>
      </c>
      <c r="J95" s="233">
        <v>42121.674418604656</v>
      </c>
      <c r="K95" s="105"/>
      <c r="L95" s="105"/>
      <c r="O95"/>
      <c r="P95"/>
      <c r="Q95"/>
      <c r="R95"/>
    </row>
    <row r="96" spans="1:18" s="3" customFormat="1" ht="16.5" customHeight="1">
      <c r="A96" s="56" t="s">
        <v>6</v>
      </c>
      <c r="B96" s="101">
        <v>914</v>
      </c>
      <c r="C96" s="101">
        <v>890</v>
      </c>
      <c r="D96" s="437"/>
      <c r="E96" s="82">
        <v>0.192</v>
      </c>
      <c r="F96" s="107">
        <v>1.48</v>
      </c>
      <c r="G96" s="101">
        <v>58</v>
      </c>
      <c r="H96" s="60" t="s">
        <v>832</v>
      </c>
      <c r="I96" s="104">
        <v>744.39664382452929</v>
      </c>
      <c r="J96" s="233">
        <v>46896.988560945349</v>
      </c>
      <c r="K96" s="105"/>
      <c r="L96" s="105"/>
      <c r="O96"/>
      <c r="P96"/>
      <c r="Q96"/>
      <c r="R96"/>
    </row>
    <row r="97" spans="1:12" s="3" customFormat="1" ht="16.5" customHeight="1">
      <c r="A97" s="56" t="s">
        <v>7</v>
      </c>
      <c r="B97" s="101">
        <v>1167</v>
      </c>
      <c r="C97" s="101">
        <v>910</v>
      </c>
      <c r="D97" s="437"/>
      <c r="E97" s="82">
        <v>0.21299999999999999</v>
      </c>
      <c r="F97" s="107">
        <v>1.69</v>
      </c>
      <c r="G97" s="101">
        <v>63</v>
      </c>
      <c r="H97" s="60" t="s">
        <v>832</v>
      </c>
      <c r="I97" s="104">
        <v>774.69511878151479</v>
      </c>
      <c r="J97" s="233">
        <v>48805.792483235433</v>
      </c>
      <c r="K97" s="105"/>
      <c r="L97" s="105"/>
    </row>
    <row r="98" spans="1:12" s="3" customFormat="1" ht="16.5" customHeight="1">
      <c r="A98" s="56" t="s">
        <v>8</v>
      </c>
      <c r="B98" s="101">
        <v>1638</v>
      </c>
      <c r="C98" s="101">
        <v>940</v>
      </c>
      <c r="D98" s="438"/>
      <c r="E98" s="82">
        <v>0.44800000000000001</v>
      </c>
      <c r="F98" s="81">
        <v>2.8</v>
      </c>
      <c r="G98" s="101">
        <v>65</v>
      </c>
      <c r="H98" s="60" t="s">
        <v>849</v>
      </c>
      <c r="I98" s="104">
        <v>1367.5333659970602</v>
      </c>
      <c r="J98" s="233">
        <v>86154.602057814787</v>
      </c>
      <c r="K98" s="105"/>
      <c r="L98" s="105"/>
    </row>
    <row r="99" spans="1:12" s="46" customFormat="1" ht="16.5" customHeight="1">
      <c r="A99" s="76"/>
      <c r="B99" s="76"/>
      <c r="C99" s="76"/>
      <c r="D99" s="76"/>
      <c r="E99" s="76"/>
      <c r="F99" s="76"/>
      <c r="G99" s="76"/>
      <c r="H99" s="76"/>
      <c r="I99" s="77"/>
      <c r="J99" s="77"/>
      <c r="K99" s="78"/>
      <c r="L99" s="78"/>
    </row>
    <row r="100" spans="1:12" s="46" customFormat="1" ht="16.5" customHeight="1">
      <c r="A100" s="57" t="s">
        <v>776</v>
      </c>
      <c r="B100" s="58"/>
      <c r="C100" s="58"/>
      <c r="D100" s="58"/>
      <c r="E100" s="58"/>
      <c r="F100" s="58"/>
      <c r="G100" s="58"/>
      <c r="H100" s="58"/>
      <c r="I100" s="64"/>
      <c r="J100" s="65"/>
      <c r="K100" s="66"/>
      <c r="L100" s="353"/>
    </row>
    <row r="101" spans="1:12" s="46" customFormat="1" ht="16.5" customHeight="1">
      <c r="A101" s="83"/>
      <c r="B101" s="428" t="s">
        <v>928</v>
      </c>
      <c r="C101" s="428"/>
      <c r="D101" s="428"/>
      <c r="E101" s="428"/>
      <c r="F101" s="428"/>
      <c r="G101" s="84"/>
      <c r="H101" s="108" t="s">
        <v>922</v>
      </c>
      <c r="I101" s="85"/>
      <c r="J101" s="86"/>
      <c r="K101" s="87"/>
      <c r="L101" s="88"/>
    </row>
    <row r="102" spans="1:12" s="46" customFormat="1" ht="16.5" customHeight="1">
      <c r="A102" s="89"/>
      <c r="B102" s="429"/>
      <c r="C102" s="429"/>
      <c r="D102" s="429"/>
      <c r="E102" s="429"/>
      <c r="F102" s="429"/>
      <c r="G102" s="90"/>
      <c r="H102" s="109" t="s">
        <v>920</v>
      </c>
      <c r="I102" s="91"/>
      <c r="J102" s="92"/>
      <c r="K102" s="93"/>
      <c r="L102" s="94"/>
    </row>
    <row r="103" spans="1:12" s="46" customFormat="1" ht="16.5" customHeight="1">
      <c r="A103" s="89"/>
      <c r="B103" s="429"/>
      <c r="C103" s="429"/>
      <c r="D103" s="429"/>
      <c r="E103" s="429"/>
      <c r="F103" s="429"/>
      <c r="G103" s="90"/>
      <c r="H103" s="109" t="s">
        <v>927</v>
      </c>
      <c r="I103" s="91"/>
      <c r="J103" s="92"/>
      <c r="K103" s="93"/>
      <c r="L103" s="94"/>
    </row>
    <row r="104" spans="1:12" s="46" customFormat="1" ht="16.5" customHeight="1">
      <c r="A104" s="89"/>
      <c r="B104" s="429"/>
      <c r="C104" s="429"/>
      <c r="D104" s="429"/>
      <c r="E104" s="429"/>
      <c r="F104" s="429"/>
      <c r="G104" s="90"/>
      <c r="H104" s="109" t="s">
        <v>923</v>
      </c>
      <c r="I104" s="91"/>
      <c r="J104" s="92"/>
      <c r="K104" s="93"/>
      <c r="L104" s="94"/>
    </row>
    <row r="105" spans="1:12" s="46" customFormat="1" ht="16.5" customHeight="1">
      <c r="A105" s="95"/>
      <c r="B105" s="430"/>
      <c r="C105" s="430"/>
      <c r="D105" s="430"/>
      <c r="E105" s="430"/>
      <c r="F105" s="430"/>
      <c r="G105" s="96"/>
      <c r="H105" s="110" t="s">
        <v>926</v>
      </c>
      <c r="I105" s="97"/>
      <c r="J105" s="98"/>
      <c r="K105" s="99"/>
      <c r="L105" s="100"/>
    </row>
    <row r="106" spans="1:12" s="46" customFormat="1" ht="40.5" customHeight="1">
      <c r="A106" s="67" t="s">
        <v>77</v>
      </c>
      <c r="B106" s="68" t="s">
        <v>835</v>
      </c>
      <c r="C106" s="68" t="s">
        <v>827</v>
      </c>
      <c r="D106" s="68" t="s">
        <v>837</v>
      </c>
      <c r="E106" s="68" t="s">
        <v>828</v>
      </c>
      <c r="F106" s="68" t="s">
        <v>829</v>
      </c>
      <c r="G106" s="68" t="s">
        <v>897</v>
      </c>
      <c r="H106" s="68" t="s">
        <v>830</v>
      </c>
      <c r="I106" s="74" t="s">
        <v>893</v>
      </c>
      <c r="J106" s="74" t="s">
        <v>894</v>
      </c>
      <c r="K106" s="75"/>
      <c r="L106" s="75"/>
    </row>
    <row r="107" spans="1:12" s="46" customFormat="1" ht="16.5" customHeight="1">
      <c r="A107" s="56" t="s">
        <v>777</v>
      </c>
      <c r="B107" s="101">
        <v>3007</v>
      </c>
      <c r="C107" s="101">
        <v>575</v>
      </c>
      <c r="D107" s="436" t="s">
        <v>844</v>
      </c>
      <c r="E107" s="82">
        <v>0.41499999999999998</v>
      </c>
      <c r="F107" s="107">
        <v>1.95</v>
      </c>
      <c r="G107" s="101">
        <v>56</v>
      </c>
      <c r="H107" s="60" t="s">
        <v>832</v>
      </c>
      <c r="I107" s="104">
        <v>1600</v>
      </c>
      <c r="J107" s="233">
        <v>100800</v>
      </c>
      <c r="K107" s="105"/>
      <c r="L107" s="105"/>
    </row>
    <row r="108" spans="1:12" s="46" customFormat="1" ht="16.5" customHeight="1">
      <c r="A108" s="56" t="s">
        <v>778</v>
      </c>
      <c r="B108" s="101">
        <v>5227</v>
      </c>
      <c r="C108" s="101">
        <v>710</v>
      </c>
      <c r="D108" s="438"/>
      <c r="E108" s="107">
        <v>0.79</v>
      </c>
      <c r="F108" s="107">
        <v>3.55</v>
      </c>
      <c r="G108" s="101">
        <v>60</v>
      </c>
      <c r="H108" s="60" t="s">
        <v>832</v>
      </c>
      <c r="I108" s="104">
        <v>2450</v>
      </c>
      <c r="J108" s="233">
        <v>154350</v>
      </c>
      <c r="K108" s="105"/>
      <c r="L108" s="105"/>
    </row>
    <row r="109" spans="1:12" s="46" customFormat="1" ht="16.5" customHeight="1">
      <c r="A109" s="56" t="s">
        <v>779</v>
      </c>
      <c r="B109" s="101">
        <v>8071</v>
      </c>
      <c r="C109" s="101">
        <v>710</v>
      </c>
      <c r="D109" s="436" t="s">
        <v>845</v>
      </c>
      <c r="E109" s="82">
        <v>1.2749999999999999</v>
      </c>
      <c r="F109" s="107">
        <v>2.04</v>
      </c>
      <c r="G109" s="101">
        <v>62</v>
      </c>
      <c r="H109" s="60" t="s">
        <v>832</v>
      </c>
      <c r="I109" s="104">
        <v>2575</v>
      </c>
      <c r="J109" s="233">
        <v>162225</v>
      </c>
      <c r="K109" s="105"/>
      <c r="L109" s="105"/>
    </row>
    <row r="110" spans="1:12" s="46" customFormat="1" ht="16.5" customHeight="1">
      <c r="A110" s="56" t="s">
        <v>780</v>
      </c>
      <c r="B110" s="101">
        <v>8370</v>
      </c>
      <c r="C110" s="101">
        <v>710</v>
      </c>
      <c r="D110" s="437"/>
      <c r="E110" s="107">
        <v>1.24</v>
      </c>
      <c r="F110" s="107">
        <v>1.96</v>
      </c>
      <c r="G110" s="101">
        <v>66</v>
      </c>
      <c r="H110" s="60" t="s">
        <v>832</v>
      </c>
      <c r="I110" s="104">
        <v>2750</v>
      </c>
      <c r="J110" s="233">
        <v>173250</v>
      </c>
      <c r="K110" s="105"/>
      <c r="L110" s="105"/>
    </row>
    <row r="111" spans="1:12" s="46" customFormat="1" ht="16.5" customHeight="1">
      <c r="A111" s="56" t="s">
        <v>781</v>
      </c>
      <c r="B111" s="101">
        <v>10744</v>
      </c>
      <c r="C111" s="101">
        <v>710</v>
      </c>
      <c r="D111" s="437"/>
      <c r="E111" s="107">
        <v>1.59</v>
      </c>
      <c r="F111" s="107">
        <v>2.4900000000000002</v>
      </c>
      <c r="G111" s="101">
        <v>68</v>
      </c>
      <c r="H111" s="60" t="s">
        <v>832</v>
      </c>
      <c r="I111" s="104">
        <v>2950</v>
      </c>
      <c r="J111" s="233">
        <v>185850</v>
      </c>
      <c r="K111" s="105"/>
      <c r="L111" s="105"/>
    </row>
    <row r="112" spans="1:12" s="46" customFormat="1" ht="16.5" customHeight="1">
      <c r="A112" s="56" t="s">
        <v>782</v>
      </c>
      <c r="B112" s="101">
        <v>15000</v>
      </c>
      <c r="C112" s="101">
        <v>900</v>
      </c>
      <c r="D112" s="437"/>
      <c r="E112" s="106">
        <v>3</v>
      </c>
      <c r="F112" s="107">
        <v>4.55</v>
      </c>
      <c r="G112" s="101">
        <v>73</v>
      </c>
      <c r="H112" s="60" t="s">
        <v>832</v>
      </c>
      <c r="I112" s="104">
        <v>3800</v>
      </c>
      <c r="J112" s="233">
        <v>239400</v>
      </c>
      <c r="K112" s="105"/>
      <c r="L112" s="105"/>
    </row>
    <row r="113" spans="1:12" s="46" customFormat="1" ht="16.5" customHeight="1">
      <c r="A113" s="56" t="s">
        <v>783</v>
      </c>
      <c r="B113" s="101">
        <v>15900</v>
      </c>
      <c r="C113" s="101">
        <v>860</v>
      </c>
      <c r="D113" s="438"/>
      <c r="E113" s="82">
        <v>2.9350000000000001</v>
      </c>
      <c r="F113" s="107">
        <v>4.51</v>
      </c>
      <c r="G113" s="101">
        <v>76</v>
      </c>
      <c r="H113" s="60" t="s">
        <v>832</v>
      </c>
      <c r="I113" s="104">
        <v>4100</v>
      </c>
      <c r="J113" s="233">
        <v>258300</v>
      </c>
      <c r="K113" s="105"/>
      <c r="L113" s="105"/>
    </row>
    <row r="114" spans="1:12" s="46" customFormat="1" ht="16.5" customHeight="1">
      <c r="A114" s="76"/>
      <c r="B114" s="76"/>
      <c r="C114" s="76"/>
      <c r="D114" s="76"/>
      <c r="E114" s="76"/>
      <c r="F114" s="76"/>
      <c r="G114" s="76"/>
      <c r="H114" s="76"/>
      <c r="I114" s="77"/>
      <c r="J114" s="77"/>
      <c r="K114" s="78"/>
      <c r="L114" s="78"/>
    </row>
    <row r="115" spans="1:12" s="3" customFormat="1" ht="16.5" customHeight="1">
      <c r="A115" s="57" t="s">
        <v>271</v>
      </c>
      <c r="B115" s="58"/>
      <c r="C115" s="58"/>
      <c r="D115" s="58"/>
      <c r="E115" s="58"/>
      <c r="F115" s="58"/>
      <c r="G115" s="58"/>
      <c r="H115" s="58"/>
      <c r="I115" s="64"/>
      <c r="J115" s="65"/>
      <c r="K115" s="66"/>
      <c r="L115" s="353"/>
    </row>
    <row r="116" spans="1:12" s="46" customFormat="1" ht="16.5" customHeight="1">
      <c r="A116" s="83"/>
      <c r="B116" s="428" t="s">
        <v>929</v>
      </c>
      <c r="C116" s="428"/>
      <c r="D116" s="428"/>
      <c r="E116" s="428"/>
      <c r="F116" s="428"/>
      <c r="G116" s="84"/>
      <c r="H116" s="108" t="s">
        <v>931</v>
      </c>
      <c r="I116" s="85"/>
      <c r="J116" s="86"/>
      <c r="K116" s="87"/>
      <c r="L116" s="88"/>
    </row>
    <row r="117" spans="1:12" s="46" customFormat="1" ht="16.5" customHeight="1">
      <c r="A117" s="89"/>
      <c r="B117" s="429"/>
      <c r="C117" s="429"/>
      <c r="D117" s="429"/>
      <c r="E117" s="429"/>
      <c r="F117" s="429"/>
      <c r="G117" s="90"/>
      <c r="H117" s="109" t="s">
        <v>920</v>
      </c>
      <c r="I117" s="91"/>
      <c r="J117" s="92"/>
      <c r="K117" s="93"/>
      <c r="L117" s="94"/>
    </row>
    <row r="118" spans="1:12" s="46" customFormat="1" ht="16.5" customHeight="1">
      <c r="A118" s="89"/>
      <c r="B118" s="429"/>
      <c r="C118" s="429"/>
      <c r="D118" s="429"/>
      <c r="E118" s="429"/>
      <c r="F118" s="429"/>
      <c r="G118" s="90"/>
      <c r="H118" s="109" t="s">
        <v>930</v>
      </c>
      <c r="I118" s="91"/>
      <c r="J118" s="92"/>
      <c r="K118" s="93"/>
      <c r="L118" s="94"/>
    </row>
    <row r="119" spans="1:12" s="46" customFormat="1" ht="16.5" customHeight="1">
      <c r="A119" s="89"/>
      <c r="B119" s="429"/>
      <c r="C119" s="429"/>
      <c r="D119" s="429"/>
      <c r="E119" s="429"/>
      <c r="F119" s="429"/>
      <c r="G119" s="90"/>
      <c r="H119" s="109" t="s">
        <v>919</v>
      </c>
      <c r="I119" s="91"/>
      <c r="J119" s="92"/>
      <c r="K119" s="93"/>
      <c r="L119" s="94"/>
    </row>
    <row r="120" spans="1:12" s="46" customFormat="1" ht="16.5" customHeight="1">
      <c r="A120" s="95"/>
      <c r="B120" s="430"/>
      <c r="C120" s="430"/>
      <c r="D120" s="430"/>
      <c r="E120" s="430"/>
      <c r="F120" s="430"/>
      <c r="G120" s="96"/>
      <c r="H120" s="110" t="s">
        <v>913</v>
      </c>
      <c r="I120" s="97"/>
      <c r="J120" s="98"/>
      <c r="K120" s="99"/>
      <c r="L120" s="100"/>
    </row>
    <row r="121" spans="1:12" s="46" customFormat="1" ht="40.5" customHeight="1">
      <c r="A121" s="67" t="s">
        <v>77</v>
      </c>
      <c r="B121" s="68" t="s">
        <v>835</v>
      </c>
      <c r="C121" s="68" t="s">
        <v>827</v>
      </c>
      <c r="D121" s="68" t="s">
        <v>837</v>
      </c>
      <c r="E121" s="68" t="s">
        <v>828</v>
      </c>
      <c r="F121" s="68" t="s">
        <v>829</v>
      </c>
      <c r="G121" s="68" t="s">
        <v>897</v>
      </c>
      <c r="H121" s="68" t="s">
        <v>830</v>
      </c>
      <c r="I121" s="74" t="s">
        <v>893</v>
      </c>
      <c r="J121" s="74" t="s">
        <v>894</v>
      </c>
      <c r="K121" s="75"/>
      <c r="L121" s="75"/>
    </row>
    <row r="122" spans="1:12" s="3" customFormat="1" ht="16.5" customHeight="1">
      <c r="A122" s="56" t="s">
        <v>26</v>
      </c>
      <c r="B122" s="101">
        <v>2619</v>
      </c>
      <c r="C122" s="101">
        <v>460</v>
      </c>
      <c r="D122" s="436" t="s">
        <v>845</v>
      </c>
      <c r="E122" s="107">
        <v>0.35</v>
      </c>
      <c r="F122" s="101">
        <v>1.06</v>
      </c>
      <c r="G122" s="101">
        <v>55</v>
      </c>
      <c r="H122" s="60" t="s">
        <v>904</v>
      </c>
      <c r="I122" s="104">
        <v>1366.6666666666667</v>
      </c>
      <c r="J122" s="233">
        <v>86100</v>
      </c>
      <c r="K122" s="105"/>
      <c r="L122" s="105"/>
    </row>
    <row r="123" spans="1:12" s="3" customFormat="1" ht="16.5" customHeight="1">
      <c r="A123" s="56" t="s">
        <v>27</v>
      </c>
      <c r="B123" s="101">
        <v>3976</v>
      </c>
      <c r="C123" s="101">
        <v>525</v>
      </c>
      <c r="D123" s="437"/>
      <c r="E123" s="107">
        <v>0.54</v>
      </c>
      <c r="F123" s="101">
        <v>1.38</v>
      </c>
      <c r="G123" s="101">
        <v>59</v>
      </c>
      <c r="H123" s="60" t="s">
        <v>904</v>
      </c>
      <c r="I123" s="104">
        <v>1616.6666666666667</v>
      </c>
      <c r="J123" s="233">
        <v>101850</v>
      </c>
      <c r="K123" s="105"/>
      <c r="L123" s="105"/>
    </row>
    <row r="124" spans="1:12" s="3" customFormat="1" ht="16.5" customHeight="1">
      <c r="A124" s="56" t="s">
        <v>28</v>
      </c>
      <c r="B124" s="101">
        <v>5645</v>
      </c>
      <c r="C124" s="101">
        <v>750</v>
      </c>
      <c r="D124" s="437"/>
      <c r="E124" s="81">
        <v>0.9</v>
      </c>
      <c r="F124" s="101">
        <v>2.13</v>
      </c>
      <c r="G124" s="101">
        <v>62</v>
      </c>
      <c r="H124" s="60" t="s">
        <v>904</v>
      </c>
      <c r="I124" s="104">
        <v>1875</v>
      </c>
      <c r="J124" s="233">
        <v>118125</v>
      </c>
      <c r="K124" s="105"/>
      <c r="L124" s="105"/>
    </row>
    <row r="125" spans="1:12" s="3" customFormat="1" ht="16.5" customHeight="1">
      <c r="A125" s="56" t="s">
        <v>29</v>
      </c>
      <c r="B125" s="101">
        <v>7404</v>
      </c>
      <c r="C125" s="101">
        <v>865</v>
      </c>
      <c r="D125" s="437"/>
      <c r="E125" s="107">
        <v>1.44</v>
      </c>
      <c r="F125" s="101">
        <v>3.08</v>
      </c>
      <c r="G125" s="101">
        <v>65</v>
      </c>
      <c r="H125" s="60" t="s">
        <v>904</v>
      </c>
      <c r="I125" s="104">
        <v>1883.3333333333335</v>
      </c>
      <c r="J125" s="233">
        <v>118650.00000000001</v>
      </c>
      <c r="K125" s="105"/>
      <c r="L125" s="105"/>
    </row>
    <row r="126" spans="1:12" s="3" customFormat="1" ht="16.5" customHeight="1">
      <c r="A126" s="56" t="s">
        <v>30</v>
      </c>
      <c r="B126" s="101">
        <v>10942</v>
      </c>
      <c r="C126" s="101">
        <v>1000</v>
      </c>
      <c r="D126" s="437"/>
      <c r="E126" s="81">
        <v>2.5</v>
      </c>
      <c r="F126" s="101">
        <v>5.04</v>
      </c>
      <c r="G126" s="101">
        <v>71</v>
      </c>
      <c r="H126" s="60" t="s">
        <v>904</v>
      </c>
      <c r="I126" s="104">
        <v>2391.666666666667</v>
      </c>
      <c r="J126" s="233">
        <v>150675.00000000003</v>
      </c>
      <c r="K126" s="105"/>
      <c r="L126" s="105"/>
    </row>
    <row r="127" spans="1:12" s="3" customFormat="1" ht="16.5" customHeight="1">
      <c r="A127" s="56" t="s">
        <v>31</v>
      </c>
      <c r="B127" s="101">
        <v>15100</v>
      </c>
      <c r="C127" s="101">
        <v>1350</v>
      </c>
      <c r="D127" s="438"/>
      <c r="E127" s="107">
        <v>4.88</v>
      </c>
      <c r="F127" s="101">
        <v>8.9</v>
      </c>
      <c r="G127" s="101">
        <v>78</v>
      </c>
      <c r="H127" s="60" t="s">
        <v>904</v>
      </c>
      <c r="I127" s="104">
        <v>2825</v>
      </c>
      <c r="J127" s="233">
        <v>177975</v>
      </c>
      <c r="K127" s="105"/>
      <c r="L127" s="105"/>
    </row>
    <row r="128" spans="1:12" s="46" customFormat="1" ht="16.5" customHeight="1">
      <c r="A128" s="76"/>
      <c r="B128" s="76"/>
      <c r="C128" s="76"/>
      <c r="D128" s="76"/>
      <c r="E128" s="76"/>
      <c r="F128" s="76"/>
      <c r="G128" s="76"/>
      <c r="H128" s="76"/>
      <c r="I128" s="77"/>
      <c r="J128" s="77"/>
      <c r="K128" s="78"/>
      <c r="L128" s="78"/>
    </row>
    <row r="129" spans="1:12" s="3" customFormat="1" ht="16.5" customHeight="1">
      <c r="A129" s="57" t="s">
        <v>272</v>
      </c>
      <c r="B129" s="58"/>
      <c r="C129" s="58"/>
      <c r="D129" s="58"/>
      <c r="E129" s="58"/>
      <c r="F129" s="58"/>
      <c r="G129" s="58"/>
      <c r="H129" s="58"/>
      <c r="I129" s="64"/>
      <c r="J129" s="65"/>
      <c r="K129" s="66"/>
      <c r="L129" s="353"/>
    </row>
    <row r="130" spans="1:12" s="46" customFormat="1" ht="16.5" customHeight="1">
      <c r="A130" s="83"/>
      <c r="B130" s="428" t="s">
        <v>933</v>
      </c>
      <c r="C130" s="428"/>
      <c r="D130" s="428"/>
      <c r="E130" s="428"/>
      <c r="F130" s="428"/>
      <c r="G130" s="84"/>
      <c r="H130" s="108" t="s">
        <v>931</v>
      </c>
      <c r="I130" s="85"/>
      <c r="J130" s="86"/>
      <c r="K130" s="87"/>
      <c r="L130" s="88"/>
    </row>
    <row r="131" spans="1:12" s="46" customFormat="1" ht="16.5" customHeight="1">
      <c r="A131" s="89"/>
      <c r="B131" s="429"/>
      <c r="C131" s="429"/>
      <c r="D131" s="429"/>
      <c r="E131" s="429"/>
      <c r="F131" s="429"/>
      <c r="G131" s="90"/>
      <c r="H131" s="109" t="s">
        <v>932</v>
      </c>
      <c r="I131" s="91"/>
      <c r="J131" s="92"/>
      <c r="K131" s="93"/>
      <c r="L131" s="94"/>
    </row>
    <row r="132" spans="1:12" s="46" customFormat="1" ht="16.5" customHeight="1">
      <c r="A132" s="89"/>
      <c r="B132" s="429"/>
      <c r="C132" s="429"/>
      <c r="D132" s="429"/>
      <c r="E132" s="429"/>
      <c r="F132" s="429"/>
      <c r="G132" s="90"/>
      <c r="H132" s="109" t="s">
        <v>917</v>
      </c>
      <c r="I132" s="91"/>
      <c r="J132" s="92"/>
      <c r="K132" s="93"/>
      <c r="L132" s="94"/>
    </row>
    <row r="133" spans="1:12" s="46" customFormat="1" ht="16.5" customHeight="1">
      <c r="A133" s="89"/>
      <c r="B133" s="429"/>
      <c r="C133" s="429"/>
      <c r="D133" s="429"/>
      <c r="E133" s="429"/>
      <c r="F133" s="429"/>
      <c r="G133" s="90"/>
      <c r="H133" s="109" t="s">
        <v>919</v>
      </c>
      <c r="I133" s="91"/>
      <c r="J133" s="92"/>
      <c r="K133" s="93"/>
      <c r="L133" s="94"/>
    </row>
    <row r="134" spans="1:12" s="46" customFormat="1" ht="16.5" customHeight="1">
      <c r="A134" s="95"/>
      <c r="B134" s="430"/>
      <c r="C134" s="430"/>
      <c r="D134" s="430"/>
      <c r="E134" s="430"/>
      <c r="F134" s="430"/>
      <c r="G134" s="96"/>
      <c r="H134" s="110" t="s">
        <v>913</v>
      </c>
      <c r="I134" s="97"/>
      <c r="J134" s="98"/>
      <c r="K134" s="99"/>
      <c r="L134" s="100"/>
    </row>
    <row r="135" spans="1:12" s="46" customFormat="1" ht="40.5" customHeight="1">
      <c r="A135" s="67" t="s">
        <v>77</v>
      </c>
      <c r="B135" s="68" t="s">
        <v>835</v>
      </c>
      <c r="C135" s="68" t="s">
        <v>827</v>
      </c>
      <c r="D135" s="68" t="s">
        <v>837</v>
      </c>
      <c r="E135" s="68" t="s">
        <v>828</v>
      </c>
      <c r="F135" s="68" t="s">
        <v>829</v>
      </c>
      <c r="G135" s="68" t="s">
        <v>897</v>
      </c>
      <c r="H135" s="68" t="s">
        <v>830</v>
      </c>
      <c r="I135" s="74" t="s">
        <v>893</v>
      </c>
      <c r="J135" s="74" t="s">
        <v>894</v>
      </c>
      <c r="K135" s="75"/>
      <c r="L135" s="75"/>
    </row>
    <row r="136" spans="1:12" s="3" customFormat="1" ht="16.5" customHeight="1">
      <c r="A136" s="56" t="s">
        <v>9</v>
      </c>
      <c r="B136" s="101">
        <v>849</v>
      </c>
      <c r="C136" s="101">
        <v>172</v>
      </c>
      <c r="D136" s="436" t="s">
        <v>845</v>
      </c>
      <c r="E136" s="107">
        <v>0.18</v>
      </c>
      <c r="F136" s="101">
        <v>0.56999999999999995</v>
      </c>
      <c r="G136" s="101">
        <v>56</v>
      </c>
      <c r="H136" s="60" t="s">
        <v>904</v>
      </c>
      <c r="I136" s="104">
        <v>891.66666666666674</v>
      </c>
      <c r="J136" s="233">
        <v>56175.000000000007</v>
      </c>
      <c r="K136" s="105"/>
      <c r="L136" s="105"/>
    </row>
    <row r="137" spans="1:12" s="3" customFormat="1" ht="16.5" customHeight="1">
      <c r="A137" s="56" t="s">
        <v>10</v>
      </c>
      <c r="B137" s="101">
        <v>1303</v>
      </c>
      <c r="C137" s="101">
        <v>221</v>
      </c>
      <c r="D137" s="437"/>
      <c r="E137" s="107">
        <v>0.28999999999999998</v>
      </c>
      <c r="F137" s="107">
        <v>1</v>
      </c>
      <c r="G137" s="101">
        <v>60</v>
      </c>
      <c r="H137" s="60" t="s">
        <v>904</v>
      </c>
      <c r="I137" s="104">
        <v>900</v>
      </c>
      <c r="J137" s="233">
        <v>56700</v>
      </c>
      <c r="K137" s="105"/>
      <c r="L137" s="105"/>
    </row>
    <row r="138" spans="1:12" s="3" customFormat="1" ht="16.5" customHeight="1">
      <c r="A138" s="56" t="s">
        <v>11</v>
      </c>
      <c r="B138" s="101">
        <v>1826</v>
      </c>
      <c r="C138" s="101">
        <v>320</v>
      </c>
      <c r="D138" s="437"/>
      <c r="E138" s="107">
        <v>0.54</v>
      </c>
      <c r="F138" s="101">
        <v>1.44</v>
      </c>
      <c r="G138" s="101">
        <v>64</v>
      </c>
      <c r="H138" s="60" t="s">
        <v>904</v>
      </c>
      <c r="I138" s="104">
        <v>958.33333333333337</v>
      </c>
      <c r="J138" s="233">
        <v>60375.000000000007</v>
      </c>
      <c r="K138" s="105"/>
      <c r="L138" s="105"/>
    </row>
    <row r="139" spans="1:12" s="3" customFormat="1" ht="16.5" customHeight="1">
      <c r="A139" s="56" t="s">
        <v>12</v>
      </c>
      <c r="B139" s="101">
        <v>2860</v>
      </c>
      <c r="C139" s="101">
        <v>385</v>
      </c>
      <c r="D139" s="437"/>
      <c r="E139" s="107">
        <v>0.98</v>
      </c>
      <c r="F139" s="101">
        <v>1.72</v>
      </c>
      <c r="G139" s="101">
        <v>69</v>
      </c>
      <c r="H139" s="60" t="s">
        <v>904</v>
      </c>
      <c r="I139" s="104">
        <v>983.33333333333337</v>
      </c>
      <c r="J139" s="233">
        <v>61950.000000000007</v>
      </c>
      <c r="K139" s="105"/>
      <c r="L139" s="105"/>
    </row>
    <row r="140" spans="1:12" s="3" customFormat="1" ht="16.5" customHeight="1">
      <c r="A140" s="56" t="s">
        <v>13</v>
      </c>
      <c r="B140" s="101">
        <v>3860</v>
      </c>
      <c r="C140" s="101">
        <v>560</v>
      </c>
      <c r="D140" s="437"/>
      <c r="E140" s="107">
        <v>1.6</v>
      </c>
      <c r="F140" s="101">
        <v>3.37</v>
      </c>
      <c r="G140" s="101">
        <v>72</v>
      </c>
      <c r="H140" s="60" t="s">
        <v>904</v>
      </c>
      <c r="I140" s="104">
        <v>1125</v>
      </c>
      <c r="J140" s="233">
        <v>70875</v>
      </c>
      <c r="K140" s="105"/>
      <c r="L140" s="105"/>
    </row>
    <row r="141" spans="1:12" s="3" customFormat="1" ht="16.5" customHeight="1">
      <c r="A141" s="56" t="s">
        <v>14</v>
      </c>
      <c r="B141" s="101">
        <v>5236</v>
      </c>
      <c r="C141" s="101">
        <v>660</v>
      </c>
      <c r="D141" s="437"/>
      <c r="E141" s="107">
        <v>2.75</v>
      </c>
      <c r="F141" s="107">
        <v>4.9000000000000004</v>
      </c>
      <c r="G141" s="101">
        <v>74</v>
      </c>
      <c r="H141" s="60" t="s">
        <v>904</v>
      </c>
      <c r="I141" s="104">
        <v>1466.6666666666667</v>
      </c>
      <c r="J141" s="233">
        <v>92400</v>
      </c>
      <c r="K141" s="105"/>
      <c r="L141" s="105"/>
    </row>
    <row r="142" spans="1:12" s="3" customFormat="1" ht="16.5" customHeight="1">
      <c r="A142" s="56" t="s">
        <v>15</v>
      </c>
      <c r="B142" s="101">
        <v>1676</v>
      </c>
      <c r="C142" s="101">
        <v>340</v>
      </c>
      <c r="D142" s="437"/>
      <c r="E142" s="107">
        <v>0.18</v>
      </c>
      <c r="F142" s="101">
        <v>0.68</v>
      </c>
      <c r="G142" s="101">
        <v>63</v>
      </c>
      <c r="H142" s="60" t="s">
        <v>904</v>
      </c>
      <c r="I142" s="104">
        <v>1266.6666666666667</v>
      </c>
      <c r="J142" s="233">
        <v>79800</v>
      </c>
      <c r="K142" s="105"/>
      <c r="L142" s="105"/>
    </row>
    <row r="143" spans="1:12" s="3" customFormat="1" ht="16.5" customHeight="1">
      <c r="A143" s="56" t="s">
        <v>16</v>
      </c>
      <c r="B143" s="101">
        <v>2561</v>
      </c>
      <c r="C143" s="101">
        <v>458</v>
      </c>
      <c r="D143" s="437"/>
      <c r="E143" s="107">
        <v>0.28999999999999998</v>
      </c>
      <c r="F143" s="101">
        <v>0.98</v>
      </c>
      <c r="G143" s="101">
        <v>67</v>
      </c>
      <c r="H143" s="60" t="s">
        <v>904</v>
      </c>
      <c r="I143" s="104">
        <v>1433.3333333333335</v>
      </c>
      <c r="J143" s="233">
        <v>90300.000000000015</v>
      </c>
      <c r="K143" s="105"/>
      <c r="L143" s="105"/>
    </row>
    <row r="144" spans="1:12" s="3" customFormat="1" ht="16.5" customHeight="1">
      <c r="A144" s="56" t="s">
        <v>17</v>
      </c>
      <c r="B144" s="101">
        <v>3487</v>
      </c>
      <c r="C144" s="101">
        <v>570</v>
      </c>
      <c r="D144" s="438"/>
      <c r="E144" s="107">
        <v>0.47</v>
      </c>
      <c r="F144" s="101">
        <v>1.45</v>
      </c>
      <c r="G144" s="101">
        <v>71</v>
      </c>
      <c r="H144" s="60" t="s">
        <v>904</v>
      </c>
      <c r="I144" s="104">
        <v>1466.6666666666667</v>
      </c>
      <c r="J144" s="233">
        <v>92400</v>
      </c>
      <c r="K144" s="105"/>
      <c r="L144" s="105"/>
    </row>
    <row r="145" spans="1:1020 1029:2040 2049:3072 3081:4092 4101:5112 5121:6144 6153:7164 7173:8184 8193:9216 9225:10236 10245:11256 11265:12288 12297:13308 13317:14328 14337:15360 15369:16380" s="76" customFormat="1" ht="16.5" customHeight="1">
      <c r="I145" s="77"/>
      <c r="J145" s="77"/>
      <c r="K145" s="78"/>
      <c r="L145" s="78"/>
      <c r="U145" s="77"/>
      <c r="V145" s="77"/>
      <c r="W145" s="78"/>
      <c r="X145" s="78"/>
      <c r="AG145" s="77"/>
      <c r="AH145" s="77"/>
      <c r="AI145" s="78"/>
      <c r="AJ145" s="78"/>
      <c r="AS145" s="77"/>
      <c r="AT145" s="77"/>
      <c r="AU145" s="78"/>
      <c r="AV145" s="78"/>
      <c r="BE145" s="77"/>
      <c r="BF145" s="77"/>
      <c r="BG145" s="78"/>
      <c r="BH145" s="78"/>
      <c r="BQ145" s="77"/>
      <c r="BR145" s="77"/>
      <c r="BS145" s="78"/>
      <c r="BT145" s="78"/>
      <c r="CC145" s="77"/>
      <c r="CD145" s="77"/>
      <c r="CE145" s="78"/>
      <c r="CF145" s="78"/>
      <c r="CO145" s="77"/>
      <c r="CP145" s="77"/>
      <c r="CQ145" s="78"/>
      <c r="CR145" s="78"/>
      <c r="DA145" s="77"/>
      <c r="DB145" s="77"/>
      <c r="DC145" s="78"/>
      <c r="DD145" s="78"/>
      <c r="DM145" s="77"/>
      <c r="DN145" s="77"/>
      <c r="DO145" s="78"/>
      <c r="DP145" s="78"/>
      <c r="DY145" s="77"/>
      <c r="DZ145" s="77"/>
      <c r="EA145" s="78"/>
      <c r="EB145" s="78"/>
      <c r="EK145" s="77"/>
      <c r="EL145" s="77"/>
      <c r="EM145" s="78"/>
      <c r="EN145" s="78"/>
      <c r="EW145" s="77"/>
      <c r="EX145" s="77"/>
      <c r="EY145" s="78"/>
      <c r="EZ145" s="78"/>
      <c r="FI145" s="77"/>
      <c r="FJ145" s="77"/>
      <c r="FK145" s="78"/>
      <c r="FL145" s="78"/>
      <c r="FU145" s="77"/>
      <c r="FV145" s="77"/>
      <c r="FW145" s="78"/>
      <c r="FX145" s="78"/>
      <c r="GG145" s="77"/>
      <c r="GH145" s="77"/>
      <c r="GI145" s="78"/>
      <c r="GJ145" s="78"/>
      <c r="GS145" s="77"/>
      <c r="GT145" s="77"/>
      <c r="GU145" s="78"/>
      <c r="GV145" s="78"/>
      <c r="HE145" s="77"/>
      <c r="HF145" s="77"/>
      <c r="HG145" s="78"/>
      <c r="HH145" s="78"/>
      <c r="HQ145" s="77"/>
      <c r="HR145" s="77"/>
      <c r="HS145" s="78"/>
      <c r="HT145" s="78"/>
      <c r="IC145" s="77"/>
      <c r="ID145" s="77"/>
      <c r="IE145" s="78"/>
      <c r="IF145" s="78"/>
      <c r="IO145" s="77"/>
      <c r="IP145" s="77"/>
      <c r="IQ145" s="78"/>
      <c r="IR145" s="78"/>
      <c r="JA145" s="77"/>
      <c r="JB145" s="77"/>
      <c r="JC145" s="78"/>
      <c r="JD145" s="78"/>
      <c r="JM145" s="77"/>
      <c r="JN145" s="77"/>
      <c r="JO145" s="78"/>
      <c r="JP145" s="78"/>
      <c r="JY145" s="77"/>
      <c r="JZ145" s="77"/>
      <c r="KA145" s="78"/>
      <c r="KB145" s="78"/>
      <c r="KK145" s="77"/>
      <c r="KL145" s="77"/>
      <c r="KM145" s="78"/>
      <c r="KN145" s="78"/>
      <c r="KW145" s="77"/>
      <c r="KX145" s="77"/>
      <c r="KY145" s="78"/>
      <c r="KZ145" s="78"/>
      <c r="LI145" s="77"/>
      <c r="LJ145" s="77"/>
      <c r="LK145" s="78"/>
      <c r="LL145" s="78"/>
      <c r="LU145" s="77"/>
      <c r="LV145" s="77"/>
      <c r="LW145" s="78"/>
      <c r="LX145" s="78"/>
      <c r="MG145" s="77"/>
      <c r="MH145" s="77"/>
      <c r="MI145" s="78"/>
      <c r="MJ145" s="78"/>
      <c r="MS145" s="77"/>
      <c r="MT145" s="77"/>
      <c r="MU145" s="78"/>
      <c r="MV145" s="78"/>
      <c r="NE145" s="77"/>
      <c r="NF145" s="77"/>
      <c r="NG145" s="78"/>
      <c r="NH145" s="78"/>
      <c r="NQ145" s="77"/>
      <c r="NR145" s="77"/>
      <c r="NS145" s="78"/>
      <c r="NT145" s="78"/>
      <c r="OC145" s="77"/>
      <c r="OD145" s="77"/>
      <c r="OE145" s="78"/>
      <c r="OF145" s="78"/>
      <c r="OO145" s="77"/>
      <c r="OP145" s="77"/>
      <c r="OQ145" s="78"/>
      <c r="OR145" s="78"/>
      <c r="PA145" s="77"/>
      <c r="PB145" s="77"/>
      <c r="PC145" s="78"/>
      <c r="PD145" s="78"/>
      <c r="PM145" s="77"/>
      <c r="PN145" s="77"/>
      <c r="PO145" s="78"/>
      <c r="PP145" s="78"/>
      <c r="PY145" s="77"/>
      <c r="PZ145" s="77"/>
      <c r="QA145" s="78"/>
      <c r="QB145" s="78"/>
      <c r="QK145" s="77"/>
      <c r="QL145" s="77"/>
      <c r="QM145" s="78"/>
      <c r="QN145" s="78"/>
      <c r="QW145" s="77"/>
      <c r="QX145" s="77"/>
      <c r="QY145" s="78"/>
      <c r="QZ145" s="78"/>
      <c r="RI145" s="77"/>
      <c r="RJ145" s="77"/>
      <c r="RK145" s="78"/>
      <c r="RL145" s="78"/>
      <c r="RU145" s="77"/>
      <c r="RV145" s="77"/>
      <c r="RW145" s="78"/>
      <c r="RX145" s="78"/>
      <c r="SG145" s="77"/>
      <c r="SH145" s="77"/>
      <c r="SI145" s="78"/>
      <c r="SJ145" s="78"/>
      <c r="SS145" s="77"/>
      <c r="ST145" s="77"/>
      <c r="SU145" s="78"/>
      <c r="SV145" s="78"/>
      <c r="TE145" s="77"/>
      <c r="TF145" s="77"/>
      <c r="TG145" s="78"/>
      <c r="TH145" s="78"/>
      <c r="TQ145" s="77"/>
      <c r="TR145" s="77"/>
      <c r="TS145" s="78"/>
      <c r="TT145" s="78"/>
      <c r="UC145" s="77"/>
      <c r="UD145" s="77"/>
      <c r="UE145" s="78"/>
      <c r="UF145" s="78"/>
      <c r="UO145" s="77"/>
      <c r="UP145" s="77"/>
      <c r="UQ145" s="78"/>
      <c r="UR145" s="78"/>
      <c r="VA145" s="77"/>
      <c r="VB145" s="77"/>
      <c r="VC145" s="78"/>
      <c r="VD145" s="78"/>
      <c r="VM145" s="77"/>
      <c r="VN145" s="77"/>
      <c r="VO145" s="78"/>
      <c r="VP145" s="78"/>
      <c r="VY145" s="77"/>
      <c r="VZ145" s="77"/>
      <c r="WA145" s="78"/>
      <c r="WB145" s="78"/>
      <c r="WK145" s="77"/>
      <c r="WL145" s="77"/>
      <c r="WM145" s="78"/>
      <c r="WN145" s="78"/>
      <c r="WW145" s="77"/>
      <c r="WX145" s="77"/>
      <c r="WY145" s="78"/>
      <c r="WZ145" s="78"/>
      <c r="XI145" s="77"/>
      <c r="XJ145" s="77"/>
      <c r="XK145" s="78"/>
      <c r="XL145" s="78"/>
      <c r="XU145" s="77"/>
      <c r="XV145" s="77"/>
      <c r="XW145" s="78"/>
      <c r="XX145" s="78"/>
      <c r="YG145" s="77"/>
      <c r="YH145" s="77"/>
      <c r="YI145" s="78"/>
      <c r="YJ145" s="78"/>
      <c r="YS145" s="77"/>
      <c r="YT145" s="77"/>
      <c r="YU145" s="78"/>
      <c r="YV145" s="78"/>
      <c r="ZE145" s="77"/>
      <c r="ZF145" s="77"/>
      <c r="ZG145" s="78"/>
      <c r="ZH145" s="78"/>
      <c r="ZQ145" s="77"/>
      <c r="ZR145" s="77"/>
      <c r="ZS145" s="78"/>
      <c r="ZT145" s="78"/>
      <c r="AAC145" s="77"/>
      <c r="AAD145" s="77"/>
      <c r="AAE145" s="78"/>
      <c r="AAF145" s="78"/>
      <c r="AAO145" s="77"/>
      <c r="AAP145" s="77"/>
      <c r="AAQ145" s="78"/>
      <c r="AAR145" s="78"/>
      <c r="ABA145" s="77"/>
      <c r="ABB145" s="77"/>
      <c r="ABC145" s="78"/>
      <c r="ABD145" s="78"/>
      <c r="ABM145" s="77"/>
      <c r="ABN145" s="77"/>
      <c r="ABO145" s="78"/>
      <c r="ABP145" s="78"/>
      <c r="ABY145" s="77"/>
      <c r="ABZ145" s="77"/>
      <c r="ACA145" s="78"/>
      <c r="ACB145" s="78"/>
      <c r="ACK145" s="77"/>
      <c r="ACL145" s="77"/>
      <c r="ACM145" s="78"/>
      <c r="ACN145" s="78"/>
      <c r="ACW145" s="77"/>
      <c r="ACX145" s="77"/>
      <c r="ACY145" s="78"/>
      <c r="ACZ145" s="78"/>
      <c r="ADI145" s="77"/>
      <c r="ADJ145" s="77"/>
      <c r="ADK145" s="78"/>
      <c r="ADL145" s="78"/>
      <c r="ADU145" s="77"/>
      <c r="ADV145" s="77"/>
      <c r="ADW145" s="78"/>
      <c r="ADX145" s="78"/>
      <c r="AEG145" s="77"/>
      <c r="AEH145" s="77"/>
      <c r="AEI145" s="78"/>
      <c r="AEJ145" s="78"/>
      <c r="AES145" s="77"/>
      <c r="AET145" s="77"/>
      <c r="AEU145" s="78"/>
      <c r="AEV145" s="78"/>
      <c r="AFE145" s="77"/>
      <c r="AFF145" s="77"/>
      <c r="AFG145" s="78"/>
      <c r="AFH145" s="78"/>
      <c r="AFQ145" s="77"/>
      <c r="AFR145" s="77"/>
      <c r="AFS145" s="78"/>
      <c r="AFT145" s="78"/>
      <c r="AGC145" s="77"/>
      <c r="AGD145" s="77"/>
      <c r="AGE145" s="78"/>
      <c r="AGF145" s="78"/>
      <c r="AGO145" s="77"/>
      <c r="AGP145" s="77"/>
      <c r="AGQ145" s="78"/>
      <c r="AGR145" s="78"/>
      <c r="AHA145" s="77"/>
      <c r="AHB145" s="77"/>
      <c r="AHC145" s="78"/>
      <c r="AHD145" s="78"/>
      <c r="AHM145" s="77"/>
      <c r="AHN145" s="77"/>
      <c r="AHO145" s="78"/>
      <c r="AHP145" s="78"/>
      <c r="AHY145" s="77"/>
      <c r="AHZ145" s="77"/>
      <c r="AIA145" s="78"/>
      <c r="AIB145" s="78"/>
      <c r="AIK145" s="77"/>
      <c r="AIL145" s="77"/>
      <c r="AIM145" s="78"/>
      <c r="AIN145" s="78"/>
      <c r="AIW145" s="77"/>
      <c r="AIX145" s="77"/>
      <c r="AIY145" s="78"/>
      <c r="AIZ145" s="78"/>
      <c r="AJI145" s="77"/>
      <c r="AJJ145" s="77"/>
      <c r="AJK145" s="78"/>
      <c r="AJL145" s="78"/>
      <c r="AJU145" s="77"/>
      <c r="AJV145" s="77"/>
      <c r="AJW145" s="78"/>
      <c r="AJX145" s="78"/>
      <c r="AKG145" s="77"/>
      <c r="AKH145" s="77"/>
      <c r="AKI145" s="78"/>
      <c r="AKJ145" s="78"/>
      <c r="AKS145" s="77"/>
      <c r="AKT145" s="77"/>
      <c r="AKU145" s="78"/>
      <c r="AKV145" s="78"/>
      <c r="ALE145" s="77"/>
      <c r="ALF145" s="77"/>
      <c r="ALG145" s="78"/>
      <c r="ALH145" s="78"/>
      <c r="ALQ145" s="77"/>
      <c r="ALR145" s="77"/>
      <c r="ALS145" s="78"/>
      <c r="ALT145" s="78"/>
      <c r="AMC145" s="77"/>
      <c r="AMD145" s="77"/>
      <c r="AME145" s="78"/>
      <c r="AMF145" s="78"/>
      <c r="AMO145" s="77"/>
      <c r="AMP145" s="77"/>
      <c r="AMQ145" s="78"/>
      <c r="AMR145" s="78"/>
      <c r="ANA145" s="77"/>
      <c r="ANB145" s="77"/>
      <c r="ANC145" s="78"/>
      <c r="AND145" s="78"/>
      <c r="ANM145" s="77"/>
      <c r="ANN145" s="77"/>
      <c r="ANO145" s="78"/>
      <c r="ANP145" s="78"/>
      <c r="ANY145" s="77"/>
      <c r="ANZ145" s="77"/>
      <c r="AOA145" s="78"/>
      <c r="AOB145" s="78"/>
      <c r="AOK145" s="77"/>
      <c r="AOL145" s="77"/>
      <c r="AOM145" s="78"/>
      <c r="AON145" s="78"/>
      <c r="AOW145" s="77"/>
      <c r="AOX145" s="77"/>
      <c r="AOY145" s="78"/>
      <c r="AOZ145" s="78"/>
      <c r="API145" s="77"/>
      <c r="APJ145" s="77"/>
      <c r="APK145" s="78"/>
      <c r="APL145" s="78"/>
      <c r="APU145" s="77"/>
      <c r="APV145" s="77"/>
      <c r="APW145" s="78"/>
      <c r="APX145" s="78"/>
      <c r="AQG145" s="77"/>
      <c r="AQH145" s="77"/>
      <c r="AQI145" s="78"/>
      <c r="AQJ145" s="78"/>
      <c r="AQS145" s="77"/>
      <c r="AQT145" s="77"/>
      <c r="AQU145" s="78"/>
      <c r="AQV145" s="78"/>
      <c r="ARE145" s="77"/>
      <c r="ARF145" s="77"/>
      <c r="ARG145" s="78"/>
      <c r="ARH145" s="78"/>
      <c r="ARQ145" s="77"/>
      <c r="ARR145" s="77"/>
      <c r="ARS145" s="78"/>
      <c r="ART145" s="78"/>
      <c r="ASC145" s="77"/>
      <c r="ASD145" s="77"/>
      <c r="ASE145" s="78"/>
      <c r="ASF145" s="78"/>
      <c r="ASO145" s="77"/>
      <c r="ASP145" s="77"/>
      <c r="ASQ145" s="78"/>
      <c r="ASR145" s="78"/>
      <c r="ATA145" s="77"/>
      <c r="ATB145" s="77"/>
      <c r="ATC145" s="78"/>
      <c r="ATD145" s="78"/>
      <c r="ATM145" s="77"/>
      <c r="ATN145" s="77"/>
      <c r="ATO145" s="78"/>
      <c r="ATP145" s="78"/>
      <c r="ATY145" s="77"/>
      <c r="ATZ145" s="77"/>
      <c r="AUA145" s="78"/>
      <c r="AUB145" s="78"/>
      <c r="AUK145" s="77"/>
      <c r="AUL145" s="77"/>
      <c r="AUM145" s="78"/>
      <c r="AUN145" s="78"/>
      <c r="AUW145" s="77"/>
      <c r="AUX145" s="77"/>
      <c r="AUY145" s="78"/>
      <c r="AUZ145" s="78"/>
      <c r="AVI145" s="77"/>
      <c r="AVJ145" s="77"/>
      <c r="AVK145" s="78"/>
      <c r="AVL145" s="78"/>
      <c r="AVU145" s="77"/>
      <c r="AVV145" s="77"/>
      <c r="AVW145" s="78"/>
      <c r="AVX145" s="78"/>
      <c r="AWG145" s="77"/>
      <c r="AWH145" s="77"/>
      <c r="AWI145" s="78"/>
      <c r="AWJ145" s="78"/>
      <c r="AWS145" s="77"/>
      <c r="AWT145" s="77"/>
      <c r="AWU145" s="78"/>
      <c r="AWV145" s="78"/>
      <c r="AXE145" s="77"/>
      <c r="AXF145" s="77"/>
      <c r="AXG145" s="78"/>
      <c r="AXH145" s="78"/>
      <c r="AXQ145" s="77"/>
      <c r="AXR145" s="77"/>
      <c r="AXS145" s="78"/>
      <c r="AXT145" s="78"/>
      <c r="AYC145" s="77"/>
      <c r="AYD145" s="77"/>
      <c r="AYE145" s="78"/>
      <c r="AYF145" s="78"/>
      <c r="AYO145" s="77"/>
      <c r="AYP145" s="77"/>
      <c r="AYQ145" s="78"/>
      <c r="AYR145" s="78"/>
      <c r="AZA145" s="77"/>
      <c r="AZB145" s="77"/>
      <c r="AZC145" s="78"/>
      <c r="AZD145" s="78"/>
      <c r="AZM145" s="77"/>
      <c r="AZN145" s="77"/>
      <c r="AZO145" s="78"/>
      <c r="AZP145" s="78"/>
      <c r="AZY145" s="77"/>
      <c r="AZZ145" s="77"/>
      <c r="BAA145" s="78"/>
      <c r="BAB145" s="78"/>
      <c r="BAK145" s="77"/>
      <c r="BAL145" s="77"/>
      <c r="BAM145" s="78"/>
      <c r="BAN145" s="78"/>
      <c r="BAW145" s="77"/>
      <c r="BAX145" s="77"/>
      <c r="BAY145" s="78"/>
      <c r="BAZ145" s="78"/>
      <c r="BBI145" s="77"/>
      <c r="BBJ145" s="77"/>
      <c r="BBK145" s="78"/>
      <c r="BBL145" s="78"/>
      <c r="BBU145" s="77"/>
      <c r="BBV145" s="77"/>
      <c r="BBW145" s="78"/>
      <c r="BBX145" s="78"/>
      <c r="BCG145" s="77"/>
      <c r="BCH145" s="77"/>
      <c r="BCI145" s="78"/>
      <c r="BCJ145" s="78"/>
      <c r="BCS145" s="77"/>
      <c r="BCT145" s="77"/>
      <c r="BCU145" s="78"/>
      <c r="BCV145" s="78"/>
      <c r="BDE145" s="77"/>
      <c r="BDF145" s="77"/>
      <c r="BDG145" s="78"/>
      <c r="BDH145" s="78"/>
      <c r="BDQ145" s="77"/>
      <c r="BDR145" s="77"/>
      <c r="BDS145" s="78"/>
      <c r="BDT145" s="78"/>
      <c r="BEC145" s="77"/>
      <c r="BED145" s="77"/>
      <c r="BEE145" s="78"/>
      <c r="BEF145" s="78"/>
      <c r="BEO145" s="77"/>
      <c r="BEP145" s="77"/>
      <c r="BEQ145" s="78"/>
      <c r="BER145" s="78"/>
      <c r="BFA145" s="77"/>
      <c r="BFB145" s="77"/>
      <c r="BFC145" s="78"/>
      <c r="BFD145" s="78"/>
      <c r="BFM145" s="77"/>
      <c r="BFN145" s="77"/>
      <c r="BFO145" s="78"/>
      <c r="BFP145" s="78"/>
      <c r="BFY145" s="77"/>
      <c r="BFZ145" s="77"/>
      <c r="BGA145" s="78"/>
      <c r="BGB145" s="78"/>
      <c r="BGK145" s="77"/>
      <c r="BGL145" s="77"/>
      <c r="BGM145" s="78"/>
      <c r="BGN145" s="78"/>
      <c r="BGW145" s="77"/>
      <c r="BGX145" s="77"/>
      <c r="BGY145" s="78"/>
      <c r="BGZ145" s="78"/>
      <c r="BHI145" s="77"/>
      <c r="BHJ145" s="77"/>
      <c r="BHK145" s="78"/>
      <c r="BHL145" s="78"/>
      <c r="BHU145" s="77"/>
      <c r="BHV145" s="77"/>
      <c r="BHW145" s="78"/>
      <c r="BHX145" s="78"/>
      <c r="BIG145" s="77"/>
      <c r="BIH145" s="77"/>
      <c r="BII145" s="78"/>
      <c r="BIJ145" s="78"/>
      <c r="BIS145" s="77"/>
      <c r="BIT145" s="77"/>
      <c r="BIU145" s="78"/>
      <c r="BIV145" s="78"/>
      <c r="BJE145" s="77"/>
      <c r="BJF145" s="77"/>
      <c r="BJG145" s="78"/>
      <c r="BJH145" s="78"/>
      <c r="BJQ145" s="77"/>
      <c r="BJR145" s="77"/>
      <c r="BJS145" s="78"/>
      <c r="BJT145" s="78"/>
      <c r="BKC145" s="77"/>
      <c r="BKD145" s="77"/>
      <c r="BKE145" s="78"/>
      <c r="BKF145" s="78"/>
      <c r="BKO145" s="77"/>
      <c r="BKP145" s="77"/>
      <c r="BKQ145" s="78"/>
      <c r="BKR145" s="78"/>
      <c r="BLA145" s="77"/>
      <c r="BLB145" s="77"/>
      <c r="BLC145" s="78"/>
      <c r="BLD145" s="78"/>
      <c r="BLM145" s="77"/>
      <c r="BLN145" s="77"/>
      <c r="BLO145" s="78"/>
      <c r="BLP145" s="78"/>
      <c r="BLY145" s="77"/>
      <c r="BLZ145" s="77"/>
      <c r="BMA145" s="78"/>
      <c r="BMB145" s="78"/>
      <c r="BMK145" s="77"/>
      <c r="BML145" s="77"/>
      <c r="BMM145" s="78"/>
      <c r="BMN145" s="78"/>
      <c r="BMW145" s="77"/>
      <c r="BMX145" s="77"/>
      <c r="BMY145" s="78"/>
      <c r="BMZ145" s="78"/>
      <c r="BNI145" s="77"/>
      <c r="BNJ145" s="77"/>
      <c r="BNK145" s="78"/>
      <c r="BNL145" s="78"/>
      <c r="BNU145" s="77"/>
      <c r="BNV145" s="77"/>
      <c r="BNW145" s="78"/>
      <c r="BNX145" s="78"/>
      <c r="BOG145" s="77"/>
      <c r="BOH145" s="77"/>
      <c r="BOI145" s="78"/>
      <c r="BOJ145" s="78"/>
      <c r="BOS145" s="77"/>
      <c r="BOT145" s="77"/>
      <c r="BOU145" s="78"/>
      <c r="BOV145" s="78"/>
      <c r="BPE145" s="77"/>
      <c r="BPF145" s="77"/>
      <c r="BPG145" s="78"/>
      <c r="BPH145" s="78"/>
      <c r="BPQ145" s="77"/>
      <c r="BPR145" s="77"/>
      <c r="BPS145" s="78"/>
      <c r="BPT145" s="78"/>
      <c r="BQC145" s="77"/>
      <c r="BQD145" s="77"/>
      <c r="BQE145" s="78"/>
      <c r="BQF145" s="78"/>
      <c r="BQO145" s="77"/>
      <c r="BQP145" s="77"/>
      <c r="BQQ145" s="78"/>
      <c r="BQR145" s="78"/>
      <c r="BRA145" s="77"/>
      <c r="BRB145" s="77"/>
      <c r="BRC145" s="78"/>
      <c r="BRD145" s="78"/>
      <c r="BRM145" s="77"/>
      <c r="BRN145" s="77"/>
      <c r="BRO145" s="78"/>
      <c r="BRP145" s="78"/>
      <c r="BRY145" s="77"/>
      <c r="BRZ145" s="77"/>
      <c r="BSA145" s="78"/>
      <c r="BSB145" s="78"/>
      <c r="BSK145" s="77"/>
      <c r="BSL145" s="77"/>
      <c r="BSM145" s="78"/>
      <c r="BSN145" s="78"/>
      <c r="BSW145" s="77"/>
      <c r="BSX145" s="77"/>
      <c r="BSY145" s="78"/>
      <c r="BSZ145" s="78"/>
      <c r="BTI145" s="77"/>
      <c r="BTJ145" s="77"/>
      <c r="BTK145" s="78"/>
      <c r="BTL145" s="78"/>
      <c r="BTU145" s="77"/>
      <c r="BTV145" s="77"/>
      <c r="BTW145" s="78"/>
      <c r="BTX145" s="78"/>
      <c r="BUG145" s="77"/>
      <c r="BUH145" s="77"/>
      <c r="BUI145" s="78"/>
      <c r="BUJ145" s="78"/>
      <c r="BUS145" s="77"/>
      <c r="BUT145" s="77"/>
      <c r="BUU145" s="78"/>
      <c r="BUV145" s="78"/>
      <c r="BVE145" s="77"/>
      <c r="BVF145" s="77"/>
      <c r="BVG145" s="78"/>
      <c r="BVH145" s="78"/>
      <c r="BVQ145" s="77"/>
      <c r="BVR145" s="77"/>
      <c r="BVS145" s="78"/>
      <c r="BVT145" s="78"/>
      <c r="BWC145" s="77"/>
      <c r="BWD145" s="77"/>
      <c r="BWE145" s="78"/>
      <c r="BWF145" s="78"/>
      <c r="BWO145" s="77"/>
      <c r="BWP145" s="77"/>
      <c r="BWQ145" s="78"/>
      <c r="BWR145" s="78"/>
      <c r="BXA145" s="77"/>
      <c r="BXB145" s="77"/>
      <c r="BXC145" s="78"/>
      <c r="BXD145" s="78"/>
      <c r="BXM145" s="77"/>
      <c r="BXN145" s="77"/>
      <c r="BXO145" s="78"/>
      <c r="BXP145" s="78"/>
      <c r="BXY145" s="77"/>
      <c r="BXZ145" s="77"/>
      <c r="BYA145" s="78"/>
      <c r="BYB145" s="78"/>
      <c r="BYK145" s="77"/>
      <c r="BYL145" s="77"/>
      <c r="BYM145" s="78"/>
      <c r="BYN145" s="78"/>
      <c r="BYW145" s="77"/>
      <c r="BYX145" s="77"/>
      <c r="BYY145" s="78"/>
      <c r="BYZ145" s="78"/>
      <c r="BZI145" s="77"/>
      <c r="BZJ145" s="77"/>
      <c r="BZK145" s="78"/>
      <c r="BZL145" s="78"/>
      <c r="BZU145" s="77"/>
      <c r="BZV145" s="77"/>
      <c r="BZW145" s="78"/>
      <c r="BZX145" s="78"/>
      <c r="CAG145" s="77"/>
      <c r="CAH145" s="77"/>
      <c r="CAI145" s="78"/>
      <c r="CAJ145" s="78"/>
      <c r="CAS145" s="77"/>
      <c r="CAT145" s="77"/>
      <c r="CAU145" s="78"/>
      <c r="CAV145" s="78"/>
      <c r="CBE145" s="77"/>
      <c r="CBF145" s="77"/>
      <c r="CBG145" s="78"/>
      <c r="CBH145" s="78"/>
      <c r="CBQ145" s="77"/>
      <c r="CBR145" s="77"/>
      <c r="CBS145" s="78"/>
      <c r="CBT145" s="78"/>
      <c r="CCC145" s="77"/>
      <c r="CCD145" s="77"/>
      <c r="CCE145" s="78"/>
      <c r="CCF145" s="78"/>
      <c r="CCO145" s="77"/>
      <c r="CCP145" s="77"/>
      <c r="CCQ145" s="78"/>
      <c r="CCR145" s="78"/>
      <c r="CDA145" s="77"/>
      <c r="CDB145" s="77"/>
      <c r="CDC145" s="78"/>
      <c r="CDD145" s="78"/>
      <c r="CDM145" s="77"/>
      <c r="CDN145" s="77"/>
      <c r="CDO145" s="78"/>
      <c r="CDP145" s="78"/>
      <c r="CDY145" s="77"/>
      <c r="CDZ145" s="77"/>
      <c r="CEA145" s="78"/>
      <c r="CEB145" s="78"/>
      <c r="CEK145" s="77"/>
      <c r="CEL145" s="77"/>
      <c r="CEM145" s="78"/>
      <c r="CEN145" s="78"/>
      <c r="CEW145" s="77"/>
      <c r="CEX145" s="77"/>
      <c r="CEY145" s="78"/>
      <c r="CEZ145" s="78"/>
      <c r="CFI145" s="77"/>
      <c r="CFJ145" s="77"/>
      <c r="CFK145" s="78"/>
      <c r="CFL145" s="78"/>
      <c r="CFU145" s="77"/>
      <c r="CFV145" s="77"/>
      <c r="CFW145" s="78"/>
      <c r="CFX145" s="78"/>
      <c r="CGG145" s="77"/>
      <c r="CGH145" s="77"/>
      <c r="CGI145" s="78"/>
      <c r="CGJ145" s="78"/>
      <c r="CGS145" s="77"/>
      <c r="CGT145" s="77"/>
      <c r="CGU145" s="78"/>
      <c r="CGV145" s="78"/>
      <c r="CHE145" s="77"/>
      <c r="CHF145" s="77"/>
      <c r="CHG145" s="78"/>
      <c r="CHH145" s="78"/>
      <c r="CHQ145" s="77"/>
      <c r="CHR145" s="77"/>
      <c r="CHS145" s="78"/>
      <c r="CHT145" s="78"/>
      <c r="CIC145" s="77"/>
      <c r="CID145" s="77"/>
      <c r="CIE145" s="78"/>
      <c r="CIF145" s="78"/>
      <c r="CIO145" s="77"/>
      <c r="CIP145" s="77"/>
      <c r="CIQ145" s="78"/>
      <c r="CIR145" s="78"/>
      <c r="CJA145" s="77"/>
      <c r="CJB145" s="77"/>
      <c r="CJC145" s="78"/>
      <c r="CJD145" s="78"/>
      <c r="CJM145" s="77"/>
      <c r="CJN145" s="77"/>
      <c r="CJO145" s="78"/>
      <c r="CJP145" s="78"/>
      <c r="CJY145" s="77"/>
      <c r="CJZ145" s="77"/>
      <c r="CKA145" s="78"/>
      <c r="CKB145" s="78"/>
      <c r="CKK145" s="77"/>
      <c r="CKL145" s="77"/>
      <c r="CKM145" s="78"/>
      <c r="CKN145" s="78"/>
      <c r="CKW145" s="77"/>
      <c r="CKX145" s="77"/>
      <c r="CKY145" s="78"/>
      <c r="CKZ145" s="78"/>
      <c r="CLI145" s="77"/>
      <c r="CLJ145" s="77"/>
      <c r="CLK145" s="78"/>
      <c r="CLL145" s="78"/>
      <c r="CLU145" s="77"/>
      <c r="CLV145" s="77"/>
      <c r="CLW145" s="78"/>
      <c r="CLX145" s="78"/>
      <c r="CMG145" s="77"/>
      <c r="CMH145" s="77"/>
      <c r="CMI145" s="78"/>
      <c r="CMJ145" s="78"/>
      <c r="CMS145" s="77"/>
      <c r="CMT145" s="77"/>
      <c r="CMU145" s="78"/>
      <c r="CMV145" s="78"/>
      <c r="CNE145" s="77"/>
      <c r="CNF145" s="77"/>
      <c r="CNG145" s="78"/>
      <c r="CNH145" s="78"/>
      <c r="CNQ145" s="77"/>
      <c r="CNR145" s="77"/>
      <c r="CNS145" s="78"/>
      <c r="CNT145" s="78"/>
      <c r="COC145" s="77"/>
      <c r="COD145" s="77"/>
      <c r="COE145" s="78"/>
      <c r="COF145" s="78"/>
      <c r="COO145" s="77"/>
      <c r="COP145" s="77"/>
      <c r="COQ145" s="78"/>
      <c r="COR145" s="78"/>
      <c r="CPA145" s="77"/>
      <c r="CPB145" s="77"/>
      <c r="CPC145" s="78"/>
      <c r="CPD145" s="78"/>
      <c r="CPM145" s="77"/>
      <c r="CPN145" s="77"/>
      <c r="CPO145" s="78"/>
      <c r="CPP145" s="78"/>
      <c r="CPY145" s="77"/>
      <c r="CPZ145" s="77"/>
      <c r="CQA145" s="78"/>
      <c r="CQB145" s="78"/>
      <c r="CQK145" s="77"/>
      <c r="CQL145" s="77"/>
      <c r="CQM145" s="78"/>
      <c r="CQN145" s="78"/>
      <c r="CQW145" s="77"/>
      <c r="CQX145" s="77"/>
      <c r="CQY145" s="78"/>
      <c r="CQZ145" s="78"/>
      <c r="CRI145" s="77"/>
      <c r="CRJ145" s="77"/>
      <c r="CRK145" s="78"/>
      <c r="CRL145" s="78"/>
      <c r="CRU145" s="77"/>
      <c r="CRV145" s="77"/>
      <c r="CRW145" s="78"/>
      <c r="CRX145" s="78"/>
      <c r="CSG145" s="77"/>
      <c r="CSH145" s="77"/>
      <c r="CSI145" s="78"/>
      <c r="CSJ145" s="78"/>
      <c r="CSS145" s="77"/>
      <c r="CST145" s="77"/>
      <c r="CSU145" s="78"/>
      <c r="CSV145" s="78"/>
      <c r="CTE145" s="77"/>
      <c r="CTF145" s="77"/>
      <c r="CTG145" s="78"/>
      <c r="CTH145" s="78"/>
      <c r="CTQ145" s="77"/>
      <c r="CTR145" s="77"/>
      <c r="CTS145" s="78"/>
      <c r="CTT145" s="78"/>
      <c r="CUC145" s="77"/>
      <c r="CUD145" s="77"/>
      <c r="CUE145" s="78"/>
      <c r="CUF145" s="78"/>
      <c r="CUO145" s="77"/>
      <c r="CUP145" s="77"/>
      <c r="CUQ145" s="78"/>
      <c r="CUR145" s="78"/>
      <c r="CVA145" s="77"/>
      <c r="CVB145" s="77"/>
      <c r="CVC145" s="78"/>
      <c r="CVD145" s="78"/>
      <c r="CVM145" s="77"/>
      <c r="CVN145" s="77"/>
      <c r="CVO145" s="78"/>
      <c r="CVP145" s="78"/>
      <c r="CVY145" s="77"/>
      <c r="CVZ145" s="77"/>
      <c r="CWA145" s="78"/>
      <c r="CWB145" s="78"/>
      <c r="CWK145" s="77"/>
      <c r="CWL145" s="77"/>
      <c r="CWM145" s="78"/>
      <c r="CWN145" s="78"/>
      <c r="CWW145" s="77"/>
      <c r="CWX145" s="77"/>
      <c r="CWY145" s="78"/>
      <c r="CWZ145" s="78"/>
      <c r="CXI145" s="77"/>
      <c r="CXJ145" s="77"/>
      <c r="CXK145" s="78"/>
      <c r="CXL145" s="78"/>
      <c r="CXU145" s="77"/>
      <c r="CXV145" s="77"/>
      <c r="CXW145" s="78"/>
      <c r="CXX145" s="78"/>
      <c r="CYG145" s="77"/>
      <c r="CYH145" s="77"/>
      <c r="CYI145" s="78"/>
      <c r="CYJ145" s="78"/>
      <c r="CYS145" s="77"/>
      <c r="CYT145" s="77"/>
      <c r="CYU145" s="78"/>
      <c r="CYV145" s="78"/>
      <c r="CZE145" s="77"/>
      <c r="CZF145" s="77"/>
      <c r="CZG145" s="78"/>
      <c r="CZH145" s="78"/>
      <c r="CZQ145" s="77"/>
      <c r="CZR145" s="77"/>
      <c r="CZS145" s="78"/>
      <c r="CZT145" s="78"/>
      <c r="DAC145" s="77"/>
      <c r="DAD145" s="77"/>
      <c r="DAE145" s="78"/>
      <c r="DAF145" s="78"/>
      <c r="DAO145" s="77"/>
      <c r="DAP145" s="77"/>
      <c r="DAQ145" s="78"/>
      <c r="DAR145" s="78"/>
      <c r="DBA145" s="77"/>
      <c r="DBB145" s="77"/>
      <c r="DBC145" s="78"/>
      <c r="DBD145" s="78"/>
      <c r="DBM145" s="77"/>
      <c r="DBN145" s="77"/>
      <c r="DBO145" s="78"/>
      <c r="DBP145" s="78"/>
      <c r="DBY145" s="77"/>
      <c r="DBZ145" s="77"/>
      <c r="DCA145" s="78"/>
      <c r="DCB145" s="78"/>
      <c r="DCK145" s="77"/>
      <c r="DCL145" s="77"/>
      <c r="DCM145" s="78"/>
      <c r="DCN145" s="78"/>
      <c r="DCW145" s="77"/>
      <c r="DCX145" s="77"/>
      <c r="DCY145" s="78"/>
      <c r="DCZ145" s="78"/>
      <c r="DDI145" s="77"/>
      <c r="DDJ145" s="77"/>
      <c r="DDK145" s="78"/>
      <c r="DDL145" s="78"/>
      <c r="DDU145" s="77"/>
      <c r="DDV145" s="77"/>
      <c r="DDW145" s="78"/>
      <c r="DDX145" s="78"/>
      <c r="DEG145" s="77"/>
      <c r="DEH145" s="77"/>
      <c r="DEI145" s="78"/>
      <c r="DEJ145" s="78"/>
      <c r="DES145" s="77"/>
      <c r="DET145" s="77"/>
      <c r="DEU145" s="78"/>
      <c r="DEV145" s="78"/>
      <c r="DFE145" s="77"/>
      <c r="DFF145" s="77"/>
      <c r="DFG145" s="78"/>
      <c r="DFH145" s="78"/>
      <c r="DFQ145" s="77"/>
      <c r="DFR145" s="77"/>
      <c r="DFS145" s="78"/>
      <c r="DFT145" s="78"/>
      <c r="DGC145" s="77"/>
      <c r="DGD145" s="77"/>
      <c r="DGE145" s="78"/>
      <c r="DGF145" s="78"/>
      <c r="DGO145" s="77"/>
      <c r="DGP145" s="77"/>
      <c r="DGQ145" s="78"/>
      <c r="DGR145" s="78"/>
      <c r="DHA145" s="77"/>
      <c r="DHB145" s="77"/>
      <c r="DHC145" s="78"/>
      <c r="DHD145" s="78"/>
      <c r="DHM145" s="77"/>
      <c r="DHN145" s="77"/>
      <c r="DHO145" s="78"/>
      <c r="DHP145" s="78"/>
      <c r="DHY145" s="77"/>
      <c r="DHZ145" s="77"/>
      <c r="DIA145" s="78"/>
      <c r="DIB145" s="78"/>
      <c r="DIK145" s="77"/>
      <c r="DIL145" s="77"/>
      <c r="DIM145" s="78"/>
      <c r="DIN145" s="78"/>
      <c r="DIW145" s="77"/>
      <c r="DIX145" s="77"/>
      <c r="DIY145" s="78"/>
      <c r="DIZ145" s="78"/>
      <c r="DJI145" s="77"/>
      <c r="DJJ145" s="77"/>
      <c r="DJK145" s="78"/>
      <c r="DJL145" s="78"/>
      <c r="DJU145" s="77"/>
      <c r="DJV145" s="77"/>
      <c r="DJW145" s="78"/>
      <c r="DJX145" s="78"/>
      <c r="DKG145" s="77"/>
      <c r="DKH145" s="77"/>
      <c r="DKI145" s="78"/>
      <c r="DKJ145" s="78"/>
      <c r="DKS145" s="77"/>
      <c r="DKT145" s="77"/>
      <c r="DKU145" s="78"/>
      <c r="DKV145" s="78"/>
      <c r="DLE145" s="77"/>
      <c r="DLF145" s="77"/>
      <c r="DLG145" s="78"/>
      <c r="DLH145" s="78"/>
      <c r="DLQ145" s="77"/>
      <c r="DLR145" s="77"/>
      <c r="DLS145" s="78"/>
      <c r="DLT145" s="78"/>
      <c r="DMC145" s="77"/>
      <c r="DMD145" s="77"/>
      <c r="DME145" s="78"/>
      <c r="DMF145" s="78"/>
      <c r="DMO145" s="77"/>
      <c r="DMP145" s="77"/>
      <c r="DMQ145" s="78"/>
      <c r="DMR145" s="78"/>
      <c r="DNA145" s="77"/>
      <c r="DNB145" s="77"/>
      <c r="DNC145" s="78"/>
      <c r="DND145" s="78"/>
      <c r="DNM145" s="77"/>
      <c r="DNN145" s="77"/>
      <c r="DNO145" s="78"/>
      <c r="DNP145" s="78"/>
      <c r="DNY145" s="77"/>
      <c r="DNZ145" s="77"/>
      <c r="DOA145" s="78"/>
      <c r="DOB145" s="78"/>
      <c r="DOK145" s="77"/>
      <c r="DOL145" s="77"/>
      <c r="DOM145" s="78"/>
      <c r="DON145" s="78"/>
      <c r="DOW145" s="77"/>
      <c r="DOX145" s="77"/>
      <c r="DOY145" s="78"/>
      <c r="DOZ145" s="78"/>
      <c r="DPI145" s="77"/>
      <c r="DPJ145" s="77"/>
      <c r="DPK145" s="78"/>
      <c r="DPL145" s="78"/>
      <c r="DPU145" s="77"/>
      <c r="DPV145" s="77"/>
      <c r="DPW145" s="78"/>
      <c r="DPX145" s="78"/>
      <c r="DQG145" s="77"/>
      <c r="DQH145" s="77"/>
      <c r="DQI145" s="78"/>
      <c r="DQJ145" s="78"/>
      <c r="DQS145" s="77"/>
      <c r="DQT145" s="77"/>
      <c r="DQU145" s="78"/>
      <c r="DQV145" s="78"/>
      <c r="DRE145" s="77"/>
      <c r="DRF145" s="77"/>
      <c r="DRG145" s="78"/>
      <c r="DRH145" s="78"/>
      <c r="DRQ145" s="77"/>
      <c r="DRR145" s="77"/>
      <c r="DRS145" s="78"/>
      <c r="DRT145" s="78"/>
      <c r="DSC145" s="77"/>
      <c r="DSD145" s="77"/>
      <c r="DSE145" s="78"/>
      <c r="DSF145" s="78"/>
      <c r="DSO145" s="77"/>
      <c r="DSP145" s="77"/>
      <c r="DSQ145" s="78"/>
      <c r="DSR145" s="78"/>
      <c r="DTA145" s="77"/>
      <c r="DTB145" s="77"/>
      <c r="DTC145" s="78"/>
      <c r="DTD145" s="78"/>
      <c r="DTM145" s="77"/>
      <c r="DTN145" s="77"/>
      <c r="DTO145" s="78"/>
      <c r="DTP145" s="78"/>
      <c r="DTY145" s="77"/>
      <c r="DTZ145" s="77"/>
      <c r="DUA145" s="78"/>
      <c r="DUB145" s="78"/>
      <c r="DUK145" s="77"/>
      <c r="DUL145" s="77"/>
      <c r="DUM145" s="78"/>
      <c r="DUN145" s="78"/>
      <c r="DUW145" s="77"/>
      <c r="DUX145" s="77"/>
      <c r="DUY145" s="78"/>
      <c r="DUZ145" s="78"/>
      <c r="DVI145" s="77"/>
      <c r="DVJ145" s="77"/>
      <c r="DVK145" s="78"/>
      <c r="DVL145" s="78"/>
      <c r="DVU145" s="77"/>
      <c r="DVV145" s="77"/>
      <c r="DVW145" s="78"/>
      <c r="DVX145" s="78"/>
      <c r="DWG145" s="77"/>
      <c r="DWH145" s="77"/>
      <c r="DWI145" s="78"/>
      <c r="DWJ145" s="78"/>
      <c r="DWS145" s="77"/>
      <c r="DWT145" s="77"/>
      <c r="DWU145" s="78"/>
      <c r="DWV145" s="78"/>
      <c r="DXE145" s="77"/>
      <c r="DXF145" s="77"/>
      <c r="DXG145" s="78"/>
      <c r="DXH145" s="78"/>
      <c r="DXQ145" s="77"/>
      <c r="DXR145" s="77"/>
      <c r="DXS145" s="78"/>
      <c r="DXT145" s="78"/>
      <c r="DYC145" s="77"/>
      <c r="DYD145" s="77"/>
      <c r="DYE145" s="78"/>
      <c r="DYF145" s="78"/>
      <c r="DYO145" s="77"/>
      <c r="DYP145" s="77"/>
      <c r="DYQ145" s="78"/>
      <c r="DYR145" s="78"/>
      <c r="DZA145" s="77"/>
      <c r="DZB145" s="77"/>
      <c r="DZC145" s="78"/>
      <c r="DZD145" s="78"/>
      <c r="DZM145" s="77"/>
      <c r="DZN145" s="77"/>
      <c r="DZO145" s="78"/>
      <c r="DZP145" s="78"/>
      <c r="DZY145" s="77"/>
      <c r="DZZ145" s="77"/>
      <c r="EAA145" s="78"/>
      <c r="EAB145" s="78"/>
      <c r="EAK145" s="77"/>
      <c r="EAL145" s="77"/>
      <c r="EAM145" s="78"/>
      <c r="EAN145" s="78"/>
      <c r="EAW145" s="77"/>
      <c r="EAX145" s="77"/>
      <c r="EAY145" s="78"/>
      <c r="EAZ145" s="78"/>
      <c r="EBI145" s="77"/>
      <c r="EBJ145" s="77"/>
      <c r="EBK145" s="78"/>
      <c r="EBL145" s="78"/>
      <c r="EBU145" s="77"/>
      <c r="EBV145" s="77"/>
      <c r="EBW145" s="78"/>
      <c r="EBX145" s="78"/>
      <c r="ECG145" s="77"/>
      <c r="ECH145" s="77"/>
      <c r="ECI145" s="78"/>
      <c r="ECJ145" s="78"/>
      <c r="ECS145" s="77"/>
      <c r="ECT145" s="77"/>
      <c r="ECU145" s="78"/>
      <c r="ECV145" s="78"/>
      <c r="EDE145" s="77"/>
      <c r="EDF145" s="77"/>
      <c r="EDG145" s="78"/>
      <c r="EDH145" s="78"/>
      <c r="EDQ145" s="77"/>
      <c r="EDR145" s="77"/>
      <c r="EDS145" s="78"/>
      <c r="EDT145" s="78"/>
      <c r="EEC145" s="77"/>
      <c r="EED145" s="77"/>
      <c r="EEE145" s="78"/>
      <c r="EEF145" s="78"/>
      <c r="EEO145" s="77"/>
      <c r="EEP145" s="77"/>
      <c r="EEQ145" s="78"/>
      <c r="EER145" s="78"/>
      <c r="EFA145" s="77"/>
      <c r="EFB145" s="77"/>
      <c r="EFC145" s="78"/>
      <c r="EFD145" s="78"/>
      <c r="EFM145" s="77"/>
      <c r="EFN145" s="77"/>
      <c r="EFO145" s="78"/>
      <c r="EFP145" s="78"/>
      <c r="EFY145" s="77"/>
      <c r="EFZ145" s="77"/>
      <c r="EGA145" s="78"/>
      <c r="EGB145" s="78"/>
      <c r="EGK145" s="77"/>
      <c r="EGL145" s="77"/>
      <c r="EGM145" s="78"/>
      <c r="EGN145" s="78"/>
      <c r="EGW145" s="77"/>
      <c r="EGX145" s="77"/>
      <c r="EGY145" s="78"/>
      <c r="EGZ145" s="78"/>
      <c r="EHI145" s="77"/>
      <c r="EHJ145" s="77"/>
      <c r="EHK145" s="78"/>
      <c r="EHL145" s="78"/>
      <c r="EHU145" s="77"/>
      <c r="EHV145" s="77"/>
      <c r="EHW145" s="78"/>
      <c r="EHX145" s="78"/>
      <c r="EIG145" s="77"/>
      <c r="EIH145" s="77"/>
      <c r="EII145" s="78"/>
      <c r="EIJ145" s="78"/>
      <c r="EIS145" s="77"/>
      <c r="EIT145" s="77"/>
      <c r="EIU145" s="78"/>
      <c r="EIV145" s="78"/>
      <c r="EJE145" s="77"/>
      <c r="EJF145" s="77"/>
      <c r="EJG145" s="78"/>
      <c r="EJH145" s="78"/>
      <c r="EJQ145" s="77"/>
      <c r="EJR145" s="77"/>
      <c r="EJS145" s="78"/>
      <c r="EJT145" s="78"/>
      <c r="EKC145" s="77"/>
      <c r="EKD145" s="77"/>
      <c r="EKE145" s="78"/>
      <c r="EKF145" s="78"/>
      <c r="EKO145" s="77"/>
      <c r="EKP145" s="77"/>
      <c r="EKQ145" s="78"/>
      <c r="EKR145" s="78"/>
      <c r="ELA145" s="77"/>
      <c r="ELB145" s="77"/>
      <c r="ELC145" s="78"/>
      <c r="ELD145" s="78"/>
      <c r="ELM145" s="77"/>
      <c r="ELN145" s="77"/>
      <c r="ELO145" s="78"/>
      <c r="ELP145" s="78"/>
      <c r="ELY145" s="77"/>
      <c r="ELZ145" s="77"/>
      <c r="EMA145" s="78"/>
      <c r="EMB145" s="78"/>
      <c r="EMK145" s="77"/>
      <c r="EML145" s="77"/>
      <c r="EMM145" s="78"/>
      <c r="EMN145" s="78"/>
      <c r="EMW145" s="77"/>
      <c r="EMX145" s="77"/>
      <c r="EMY145" s="78"/>
      <c r="EMZ145" s="78"/>
      <c r="ENI145" s="77"/>
      <c r="ENJ145" s="77"/>
      <c r="ENK145" s="78"/>
      <c r="ENL145" s="78"/>
      <c r="ENU145" s="77"/>
      <c r="ENV145" s="77"/>
      <c r="ENW145" s="78"/>
      <c r="ENX145" s="78"/>
      <c r="EOG145" s="77"/>
      <c r="EOH145" s="77"/>
      <c r="EOI145" s="78"/>
      <c r="EOJ145" s="78"/>
      <c r="EOS145" s="77"/>
      <c r="EOT145" s="77"/>
      <c r="EOU145" s="78"/>
      <c r="EOV145" s="78"/>
      <c r="EPE145" s="77"/>
      <c r="EPF145" s="77"/>
      <c r="EPG145" s="78"/>
      <c r="EPH145" s="78"/>
      <c r="EPQ145" s="77"/>
      <c r="EPR145" s="77"/>
      <c r="EPS145" s="78"/>
      <c r="EPT145" s="78"/>
      <c r="EQC145" s="77"/>
      <c r="EQD145" s="77"/>
      <c r="EQE145" s="78"/>
      <c r="EQF145" s="78"/>
      <c r="EQO145" s="77"/>
      <c r="EQP145" s="77"/>
      <c r="EQQ145" s="78"/>
      <c r="EQR145" s="78"/>
      <c r="ERA145" s="77"/>
      <c r="ERB145" s="77"/>
      <c r="ERC145" s="78"/>
      <c r="ERD145" s="78"/>
      <c r="ERM145" s="77"/>
      <c r="ERN145" s="77"/>
      <c r="ERO145" s="78"/>
      <c r="ERP145" s="78"/>
      <c r="ERY145" s="77"/>
      <c r="ERZ145" s="77"/>
      <c r="ESA145" s="78"/>
      <c r="ESB145" s="78"/>
      <c r="ESK145" s="77"/>
      <c r="ESL145" s="77"/>
      <c r="ESM145" s="78"/>
      <c r="ESN145" s="78"/>
      <c r="ESW145" s="77"/>
      <c r="ESX145" s="77"/>
      <c r="ESY145" s="78"/>
      <c r="ESZ145" s="78"/>
      <c r="ETI145" s="77"/>
      <c r="ETJ145" s="77"/>
      <c r="ETK145" s="78"/>
      <c r="ETL145" s="78"/>
      <c r="ETU145" s="77"/>
      <c r="ETV145" s="77"/>
      <c r="ETW145" s="78"/>
      <c r="ETX145" s="78"/>
      <c r="EUG145" s="77"/>
      <c r="EUH145" s="77"/>
      <c r="EUI145" s="78"/>
      <c r="EUJ145" s="78"/>
      <c r="EUS145" s="77"/>
      <c r="EUT145" s="77"/>
      <c r="EUU145" s="78"/>
      <c r="EUV145" s="78"/>
      <c r="EVE145" s="77"/>
      <c r="EVF145" s="77"/>
      <c r="EVG145" s="78"/>
      <c r="EVH145" s="78"/>
      <c r="EVQ145" s="77"/>
      <c r="EVR145" s="77"/>
      <c r="EVS145" s="78"/>
      <c r="EVT145" s="78"/>
      <c r="EWC145" s="77"/>
      <c r="EWD145" s="77"/>
      <c r="EWE145" s="78"/>
      <c r="EWF145" s="78"/>
      <c r="EWO145" s="77"/>
      <c r="EWP145" s="77"/>
      <c r="EWQ145" s="78"/>
      <c r="EWR145" s="78"/>
      <c r="EXA145" s="77"/>
      <c r="EXB145" s="77"/>
      <c r="EXC145" s="78"/>
      <c r="EXD145" s="78"/>
      <c r="EXM145" s="77"/>
      <c r="EXN145" s="77"/>
      <c r="EXO145" s="78"/>
      <c r="EXP145" s="78"/>
      <c r="EXY145" s="77"/>
      <c r="EXZ145" s="77"/>
      <c r="EYA145" s="78"/>
      <c r="EYB145" s="78"/>
      <c r="EYK145" s="77"/>
      <c r="EYL145" s="77"/>
      <c r="EYM145" s="78"/>
      <c r="EYN145" s="78"/>
      <c r="EYW145" s="77"/>
      <c r="EYX145" s="77"/>
      <c r="EYY145" s="78"/>
      <c r="EYZ145" s="78"/>
      <c r="EZI145" s="77"/>
      <c r="EZJ145" s="77"/>
      <c r="EZK145" s="78"/>
      <c r="EZL145" s="78"/>
      <c r="EZU145" s="77"/>
      <c r="EZV145" s="77"/>
      <c r="EZW145" s="78"/>
      <c r="EZX145" s="78"/>
      <c r="FAG145" s="77"/>
      <c r="FAH145" s="77"/>
      <c r="FAI145" s="78"/>
      <c r="FAJ145" s="78"/>
      <c r="FAS145" s="77"/>
      <c r="FAT145" s="77"/>
      <c r="FAU145" s="78"/>
      <c r="FAV145" s="78"/>
      <c r="FBE145" s="77"/>
      <c r="FBF145" s="77"/>
      <c r="FBG145" s="78"/>
      <c r="FBH145" s="78"/>
      <c r="FBQ145" s="77"/>
      <c r="FBR145" s="77"/>
      <c r="FBS145" s="78"/>
      <c r="FBT145" s="78"/>
      <c r="FCC145" s="77"/>
      <c r="FCD145" s="77"/>
      <c r="FCE145" s="78"/>
      <c r="FCF145" s="78"/>
      <c r="FCO145" s="77"/>
      <c r="FCP145" s="77"/>
      <c r="FCQ145" s="78"/>
      <c r="FCR145" s="78"/>
      <c r="FDA145" s="77"/>
      <c r="FDB145" s="77"/>
      <c r="FDC145" s="78"/>
      <c r="FDD145" s="78"/>
      <c r="FDM145" s="77"/>
      <c r="FDN145" s="77"/>
      <c r="FDO145" s="78"/>
      <c r="FDP145" s="78"/>
      <c r="FDY145" s="77"/>
      <c r="FDZ145" s="77"/>
      <c r="FEA145" s="78"/>
      <c r="FEB145" s="78"/>
      <c r="FEK145" s="77"/>
      <c r="FEL145" s="77"/>
      <c r="FEM145" s="78"/>
      <c r="FEN145" s="78"/>
      <c r="FEW145" s="77"/>
      <c r="FEX145" s="77"/>
      <c r="FEY145" s="78"/>
      <c r="FEZ145" s="78"/>
      <c r="FFI145" s="77"/>
      <c r="FFJ145" s="77"/>
      <c r="FFK145" s="78"/>
      <c r="FFL145" s="78"/>
      <c r="FFU145" s="77"/>
      <c r="FFV145" s="77"/>
      <c r="FFW145" s="78"/>
      <c r="FFX145" s="78"/>
      <c r="FGG145" s="77"/>
      <c r="FGH145" s="77"/>
      <c r="FGI145" s="78"/>
      <c r="FGJ145" s="78"/>
      <c r="FGS145" s="77"/>
      <c r="FGT145" s="77"/>
      <c r="FGU145" s="78"/>
      <c r="FGV145" s="78"/>
      <c r="FHE145" s="77"/>
      <c r="FHF145" s="77"/>
      <c r="FHG145" s="78"/>
      <c r="FHH145" s="78"/>
      <c r="FHQ145" s="77"/>
      <c r="FHR145" s="77"/>
      <c r="FHS145" s="78"/>
      <c r="FHT145" s="78"/>
      <c r="FIC145" s="77"/>
      <c r="FID145" s="77"/>
      <c r="FIE145" s="78"/>
      <c r="FIF145" s="78"/>
      <c r="FIO145" s="77"/>
      <c r="FIP145" s="77"/>
      <c r="FIQ145" s="78"/>
      <c r="FIR145" s="78"/>
      <c r="FJA145" s="77"/>
      <c r="FJB145" s="77"/>
      <c r="FJC145" s="78"/>
      <c r="FJD145" s="78"/>
      <c r="FJM145" s="77"/>
      <c r="FJN145" s="77"/>
      <c r="FJO145" s="78"/>
      <c r="FJP145" s="78"/>
      <c r="FJY145" s="77"/>
      <c r="FJZ145" s="77"/>
      <c r="FKA145" s="78"/>
      <c r="FKB145" s="78"/>
      <c r="FKK145" s="77"/>
      <c r="FKL145" s="77"/>
      <c r="FKM145" s="78"/>
      <c r="FKN145" s="78"/>
      <c r="FKW145" s="77"/>
      <c r="FKX145" s="77"/>
      <c r="FKY145" s="78"/>
      <c r="FKZ145" s="78"/>
      <c r="FLI145" s="77"/>
      <c r="FLJ145" s="77"/>
      <c r="FLK145" s="78"/>
      <c r="FLL145" s="78"/>
      <c r="FLU145" s="77"/>
      <c r="FLV145" s="77"/>
      <c r="FLW145" s="78"/>
      <c r="FLX145" s="78"/>
      <c r="FMG145" s="77"/>
      <c r="FMH145" s="77"/>
      <c r="FMI145" s="78"/>
      <c r="FMJ145" s="78"/>
      <c r="FMS145" s="77"/>
      <c r="FMT145" s="77"/>
      <c r="FMU145" s="78"/>
      <c r="FMV145" s="78"/>
      <c r="FNE145" s="77"/>
      <c r="FNF145" s="77"/>
      <c r="FNG145" s="78"/>
      <c r="FNH145" s="78"/>
      <c r="FNQ145" s="77"/>
      <c r="FNR145" s="77"/>
      <c r="FNS145" s="78"/>
      <c r="FNT145" s="78"/>
      <c r="FOC145" s="77"/>
      <c r="FOD145" s="77"/>
      <c r="FOE145" s="78"/>
      <c r="FOF145" s="78"/>
      <c r="FOO145" s="77"/>
      <c r="FOP145" s="77"/>
      <c r="FOQ145" s="78"/>
      <c r="FOR145" s="78"/>
      <c r="FPA145" s="77"/>
      <c r="FPB145" s="77"/>
      <c r="FPC145" s="78"/>
      <c r="FPD145" s="78"/>
      <c r="FPM145" s="77"/>
      <c r="FPN145" s="77"/>
      <c r="FPO145" s="78"/>
      <c r="FPP145" s="78"/>
      <c r="FPY145" s="77"/>
      <c r="FPZ145" s="77"/>
      <c r="FQA145" s="78"/>
      <c r="FQB145" s="78"/>
      <c r="FQK145" s="77"/>
      <c r="FQL145" s="77"/>
      <c r="FQM145" s="78"/>
      <c r="FQN145" s="78"/>
      <c r="FQW145" s="77"/>
      <c r="FQX145" s="77"/>
      <c r="FQY145" s="78"/>
      <c r="FQZ145" s="78"/>
      <c r="FRI145" s="77"/>
      <c r="FRJ145" s="77"/>
      <c r="FRK145" s="78"/>
      <c r="FRL145" s="78"/>
      <c r="FRU145" s="77"/>
      <c r="FRV145" s="77"/>
      <c r="FRW145" s="78"/>
      <c r="FRX145" s="78"/>
      <c r="FSG145" s="77"/>
      <c r="FSH145" s="77"/>
      <c r="FSI145" s="78"/>
      <c r="FSJ145" s="78"/>
      <c r="FSS145" s="77"/>
      <c r="FST145" s="77"/>
      <c r="FSU145" s="78"/>
      <c r="FSV145" s="78"/>
      <c r="FTE145" s="77"/>
      <c r="FTF145" s="77"/>
      <c r="FTG145" s="78"/>
      <c r="FTH145" s="78"/>
      <c r="FTQ145" s="77"/>
      <c r="FTR145" s="77"/>
      <c r="FTS145" s="78"/>
      <c r="FTT145" s="78"/>
      <c r="FUC145" s="77"/>
      <c r="FUD145" s="77"/>
      <c r="FUE145" s="78"/>
      <c r="FUF145" s="78"/>
      <c r="FUO145" s="77"/>
      <c r="FUP145" s="77"/>
      <c r="FUQ145" s="78"/>
      <c r="FUR145" s="78"/>
      <c r="FVA145" s="77"/>
      <c r="FVB145" s="77"/>
      <c r="FVC145" s="78"/>
      <c r="FVD145" s="78"/>
      <c r="FVM145" s="77"/>
      <c r="FVN145" s="77"/>
      <c r="FVO145" s="78"/>
      <c r="FVP145" s="78"/>
      <c r="FVY145" s="77"/>
      <c r="FVZ145" s="77"/>
      <c r="FWA145" s="78"/>
      <c r="FWB145" s="78"/>
      <c r="FWK145" s="77"/>
      <c r="FWL145" s="77"/>
      <c r="FWM145" s="78"/>
      <c r="FWN145" s="78"/>
      <c r="FWW145" s="77"/>
      <c r="FWX145" s="77"/>
      <c r="FWY145" s="78"/>
      <c r="FWZ145" s="78"/>
      <c r="FXI145" s="77"/>
      <c r="FXJ145" s="77"/>
      <c r="FXK145" s="78"/>
      <c r="FXL145" s="78"/>
      <c r="FXU145" s="77"/>
      <c r="FXV145" s="77"/>
      <c r="FXW145" s="78"/>
      <c r="FXX145" s="78"/>
      <c r="FYG145" s="77"/>
      <c r="FYH145" s="77"/>
      <c r="FYI145" s="78"/>
      <c r="FYJ145" s="78"/>
      <c r="FYS145" s="77"/>
      <c r="FYT145" s="77"/>
      <c r="FYU145" s="78"/>
      <c r="FYV145" s="78"/>
      <c r="FZE145" s="77"/>
      <c r="FZF145" s="77"/>
      <c r="FZG145" s="78"/>
      <c r="FZH145" s="78"/>
      <c r="FZQ145" s="77"/>
      <c r="FZR145" s="77"/>
      <c r="FZS145" s="78"/>
      <c r="FZT145" s="78"/>
      <c r="GAC145" s="77"/>
      <c r="GAD145" s="77"/>
      <c r="GAE145" s="78"/>
      <c r="GAF145" s="78"/>
      <c r="GAO145" s="77"/>
      <c r="GAP145" s="77"/>
      <c r="GAQ145" s="78"/>
      <c r="GAR145" s="78"/>
      <c r="GBA145" s="77"/>
      <c r="GBB145" s="77"/>
      <c r="GBC145" s="78"/>
      <c r="GBD145" s="78"/>
      <c r="GBM145" s="77"/>
      <c r="GBN145" s="77"/>
      <c r="GBO145" s="78"/>
      <c r="GBP145" s="78"/>
      <c r="GBY145" s="77"/>
      <c r="GBZ145" s="77"/>
      <c r="GCA145" s="78"/>
      <c r="GCB145" s="78"/>
      <c r="GCK145" s="77"/>
      <c r="GCL145" s="77"/>
      <c r="GCM145" s="78"/>
      <c r="GCN145" s="78"/>
      <c r="GCW145" s="77"/>
      <c r="GCX145" s="77"/>
      <c r="GCY145" s="78"/>
      <c r="GCZ145" s="78"/>
      <c r="GDI145" s="77"/>
      <c r="GDJ145" s="77"/>
      <c r="GDK145" s="78"/>
      <c r="GDL145" s="78"/>
      <c r="GDU145" s="77"/>
      <c r="GDV145" s="77"/>
      <c r="GDW145" s="78"/>
      <c r="GDX145" s="78"/>
      <c r="GEG145" s="77"/>
      <c r="GEH145" s="77"/>
      <c r="GEI145" s="78"/>
      <c r="GEJ145" s="78"/>
      <c r="GES145" s="77"/>
      <c r="GET145" s="77"/>
      <c r="GEU145" s="78"/>
      <c r="GEV145" s="78"/>
      <c r="GFE145" s="77"/>
      <c r="GFF145" s="77"/>
      <c r="GFG145" s="78"/>
      <c r="GFH145" s="78"/>
      <c r="GFQ145" s="77"/>
      <c r="GFR145" s="77"/>
      <c r="GFS145" s="78"/>
      <c r="GFT145" s="78"/>
      <c r="GGC145" s="77"/>
      <c r="GGD145" s="77"/>
      <c r="GGE145" s="78"/>
      <c r="GGF145" s="78"/>
      <c r="GGO145" s="77"/>
      <c r="GGP145" s="77"/>
      <c r="GGQ145" s="78"/>
      <c r="GGR145" s="78"/>
      <c r="GHA145" s="77"/>
      <c r="GHB145" s="77"/>
      <c r="GHC145" s="78"/>
      <c r="GHD145" s="78"/>
      <c r="GHM145" s="77"/>
      <c r="GHN145" s="77"/>
      <c r="GHO145" s="78"/>
      <c r="GHP145" s="78"/>
      <c r="GHY145" s="77"/>
      <c r="GHZ145" s="77"/>
      <c r="GIA145" s="78"/>
      <c r="GIB145" s="78"/>
      <c r="GIK145" s="77"/>
      <c r="GIL145" s="77"/>
      <c r="GIM145" s="78"/>
      <c r="GIN145" s="78"/>
      <c r="GIW145" s="77"/>
      <c r="GIX145" s="77"/>
      <c r="GIY145" s="78"/>
      <c r="GIZ145" s="78"/>
      <c r="GJI145" s="77"/>
      <c r="GJJ145" s="77"/>
      <c r="GJK145" s="78"/>
      <c r="GJL145" s="78"/>
      <c r="GJU145" s="77"/>
      <c r="GJV145" s="77"/>
      <c r="GJW145" s="78"/>
      <c r="GJX145" s="78"/>
      <c r="GKG145" s="77"/>
      <c r="GKH145" s="77"/>
      <c r="GKI145" s="78"/>
      <c r="GKJ145" s="78"/>
      <c r="GKS145" s="77"/>
      <c r="GKT145" s="77"/>
      <c r="GKU145" s="78"/>
      <c r="GKV145" s="78"/>
      <c r="GLE145" s="77"/>
      <c r="GLF145" s="77"/>
      <c r="GLG145" s="78"/>
      <c r="GLH145" s="78"/>
      <c r="GLQ145" s="77"/>
      <c r="GLR145" s="77"/>
      <c r="GLS145" s="78"/>
      <c r="GLT145" s="78"/>
      <c r="GMC145" s="77"/>
      <c r="GMD145" s="77"/>
      <c r="GME145" s="78"/>
      <c r="GMF145" s="78"/>
      <c r="GMO145" s="77"/>
      <c r="GMP145" s="77"/>
      <c r="GMQ145" s="78"/>
      <c r="GMR145" s="78"/>
      <c r="GNA145" s="77"/>
      <c r="GNB145" s="77"/>
      <c r="GNC145" s="78"/>
      <c r="GND145" s="78"/>
      <c r="GNM145" s="77"/>
      <c r="GNN145" s="77"/>
      <c r="GNO145" s="78"/>
      <c r="GNP145" s="78"/>
      <c r="GNY145" s="77"/>
      <c r="GNZ145" s="77"/>
      <c r="GOA145" s="78"/>
      <c r="GOB145" s="78"/>
      <c r="GOK145" s="77"/>
      <c r="GOL145" s="77"/>
      <c r="GOM145" s="78"/>
      <c r="GON145" s="78"/>
      <c r="GOW145" s="77"/>
      <c r="GOX145" s="77"/>
      <c r="GOY145" s="78"/>
      <c r="GOZ145" s="78"/>
      <c r="GPI145" s="77"/>
      <c r="GPJ145" s="77"/>
      <c r="GPK145" s="78"/>
      <c r="GPL145" s="78"/>
      <c r="GPU145" s="77"/>
      <c r="GPV145" s="77"/>
      <c r="GPW145" s="78"/>
      <c r="GPX145" s="78"/>
      <c r="GQG145" s="77"/>
      <c r="GQH145" s="77"/>
      <c r="GQI145" s="78"/>
      <c r="GQJ145" s="78"/>
      <c r="GQS145" s="77"/>
      <c r="GQT145" s="77"/>
      <c r="GQU145" s="78"/>
      <c r="GQV145" s="78"/>
      <c r="GRE145" s="77"/>
      <c r="GRF145" s="77"/>
      <c r="GRG145" s="78"/>
      <c r="GRH145" s="78"/>
      <c r="GRQ145" s="77"/>
      <c r="GRR145" s="77"/>
      <c r="GRS145" s="78"/>
      <c r="GRT145" s="78"/>
      <c r="GSC145" s="77"/>
      <c r="GSD145" s="77"/>
      <c r="GSE145" s="78"/>
      <c r="GSF145" s="78"/>
      <c r="GSO145" s="77"/>
      <c r="GSP145" s="77"/>
      <c r="GSQ145" s="78"/>
      <c r="GSR145" s="78"/>
      <c r="GTA145" s="77"/>
      <c r="GTB145" s="77"/>
      <c r="GTC145" s="78"/>
      <c r="GTD145" s="78"/>
      <c r="GTM145" s="77"/>
      <c r="GTN145" s="77"/>
      <c r="GTO145" s="78"/>
      <c r="GTP145" s="78"/>
      <c r="GTY145" s="77"/>
      <c r="GTZ145" s="77"/>
      <c r="GUA145" s="78"/>
      <c r="GUB145" s="78"/>
      <c r="GUK145" s="77"/>
      <c r="GUL145" s="77"/>
      <c r="GUM145" s="78"/>
      <c r="GUN145" s="78"/>
      <c r="GUW145" s="77"/>
      <c r="GUX145" s="77"/>
      <c r="GUY145" s="78"/>
      <c r="GUZ145" s="78"/>
      <c r="GVI145" s="77"/>
      <c r="GVJ145" s="77"/>
      <c r="GVK145" s="78"/>
      <c r="GVL145" s="78"/>
      <c r="GVU145" s="77"/>
      <c r="GVV145" s="77"/>
      <c r="GVW145" s="78"/>
      <c r="GVX145" s="78"/>
      <c r="GWG145" s="77"/>
      <c r="GWH145" s="77"/>
      <c r="GWI145" s="78"/>
      <c r="GWJ145" s="78"/>
      <c r="GWS145" s="77"/>
      <c r="GWT145" s="77"/>
      <c r="GWU145" s="78"/>
      <c r="GWV145" s="78"/>
      <c r="GXE145" s="77"/>
      <c r="GXF145" s="77"/>
      <c r="GXG145" s="78"/>
      <c r="GXH145" s="78"/>
      <c r="GXQ145" s="77"/>
      <c r="GXR145" s="77"/>
      <c r="GXS145" s="78"/>
      <c r="GXT145" s="78"/>
      <c r="GYC145" s="77"/>
      <c r="GYD145" s="77"/>
      <c r="GYE145" s="78"/>
      <c r="GYF145" s="78"/>
      <c r="GYO145" s="77"/>
      <c r="GYP145" s="77"/>
      <c r="GYQ145" s="78"/>
      <c r="GYR145" s="78"/>
      <c r="GZA145" s="77"/>
      <c r="GZB145" s="77"/>
      <c r="GZC145" s="78"/>
      <c r="GZD145" s="78"/>
      <c r="GZM145" s="77"/>
      <c r="GZN145" s="77"/>
      <c r="GZO145" s="78"/>
      <c r="GZP145" s="78"/>
      <c r="GZY145" s="77"/>
      <c r="GZZ145" s="77"/>
      <c r="HAA145" s="78"/>
      <c r="HAB145" s="78"/>
      <c r="HAK145" s="77"/>
      <c r="HAL145" s="77"/>
      <c r="HAM145" s="78"/>
      <c r="HAN145" s="78"/>
      <c r="HAW145" s="77"/>
      <c r="HAX145" s="77"/>
      <c r="HAY145" s="78"/>
      <c r="HAZ145" s="78"/>
      <c r="HBI145" s="77"/>
      <c r="HBJ145" s="77"/>
      <c r="HBK145" s="78"/>
      <c r="HBL145" s="78"/>
      <c r="HBU145" s="77"/>
      <c r="HBV145" s="77"/>
      <c r="HBW145" s="78"/>
      <c r="HBX145" s="78"/>
      <c r="HCG145" s="77"/>
      <c r="HCH145" s="77"/>
      <c r="HCI145" s="78"/>
      <c r="HCJ145" s="78"/>
      <c r="HCS145" s="77"/>
      <c r="HCT145" s="77"/>
      <c r="HCU145" s="78"/>
      <c r="HCV145" s="78"/>
      <c r="HDE145" s="77"/>
      <c r="HDF145" s="77"/>
      <c r="HDG145" s="78"/>
      <c r="HDH145" s="78"/>
      <c r="HDQ145" s="77"/>
      <c r="HDR145" s="77"/>
      <c r="HDS145" s="78"/>
      <c r="HDT145" s="78"/>
      <c r="HEC145" s="77"/>
      <c r="HED145" s="77"/>
      <c r="HEE145" s="78"/>
      <c r="HEF145" s="78"/>
      <c r="HEO145" s="77"/>
      <c r="HEP145" s="77"/>
      <c r="HEQ145" s="78"/>
      <c r="HER145" s="78"/>
      <c r="HFA145" s="77"/>
      <c r="HFB145" s="77"/>
      <c r="HFC145" s="78"/>
      <c r="HFD145" s="78"/>
      <c r="HFM145" s="77"/>
      <c r="HFN145" s="77"/>
      <c r="HFO145" s="78"/>
      <c r="HFP145" s="78"/>
      <c r="HFY145" s="77"/>
      <c r="HFZ145" s="77"/>
      <c r="HGA145" s="78"/>
      <c r="HGB145" s="78"/>
      <c r="HGK145" s="77"/>
      <c r="HGL145" s="77"/>
      <c r="HGM145" s="78"/>
      <c r="HGN145" s="78"/>
      <c r="HGW145" s="77"/>
      <c r="HGX145" s="77"/>
      <c r="HGY145" s="78"/>
      <c r="HGZ145" s="78"/>
      <c r="HHI145" s="77"/>
      <c r="HHJ145" s="77"/>
      <c r="HHK145" s="78"/>
      <c r="HHL145" s="78"/>
      <c r="HHU145" s="77"/>
      <c r="HHV145" s="77"/>
      <c r="HHW145" s="78"/>
      <c r="HHX145" s="78"/>
      <c r="HIG145" s="77"/>
      <c r="HIH145" s="77"/>
      <c r="HII145" s="78"/>
      <c r="HIJ145" s="78"/>
      <c r="HIS145" s="77"/>
      <c r="HIT145" s="77"/>
      <c r="HIU145" s="78"/>
      <c r="HIV145" s="78"/>
      <c r="HJE145" s="77"/>
      <c r="HJF145" s="77"/>
      <c r="HJG145" s="78"/>
      <c r="HJH145" s="78"/>
      <c r="HJQ145" s="77"/>
      <c r="HJR145" s="77"/>
      <c r="HJS145" s="78"/>
      <c r="HJT145" s="78"/>
      <c r="HKC145" s="77"/>
      <c r="HKD145" s="77"/>
      <c r="HKE145" s="78"/>
      <c r="HKF145" s="78"/>
      <c r="HKO145" s="77"/>
      <c r="HKP145" s="77"/>
      <c r="HKQ145" s="78"/>
      <c r="HKR145" s="78"/>
      <c r="HLA145" s="77"/>
      <c r="HLB145" s="77"/>
      <c r="HLC145" s="78"/>
      <c r="HLD145" s="78"/>
      <c r="HLM145" s="77"/>
      <c r="HLN145" s="77"/>
      <c r="HLO145" s="78"/>
      <c r="HLP145" s="78"/>
      <c r="HLY145" s="77"/>
      <c r="HLZ145" s="77"/>
      <c r="HMA145" s="78"/>
      <c r="HMB145" s="78"/>
      <c r="HMK145" s="77"/>
      <c r="HML145" s="77"/>
      <c r="HMM145" s="78"/>
      <c r="HMN145" s="78"/>
      <c r="HMW145" s="77"/>
      <c r="HMX145" s="77"/>
      <c r="HMY145" s="78"/>
      <c r="HMZ145" s="78"/>
      <c r="HNI145" s="77"/>
      <c r="HNJ145" s="77"/>
      <c r="HNK145" s="78"/>
      <c r="HNL145" s="78"/>
      <c r="HNU145" s="77"/>
      <c r="HNV145" s="77"/>
      <c r="HNW145" s="78"/>
      <c r="HNX145" s="78"/>
      <c r="HOG145" s="77"/>
      <c r="HOH145" s="77"/>
      <c r="HOI145" s="78"/>
      <c r="HOJ145" s="78"/>
      <c r="HOS145" s="77"/>
      <c r="HOT145" s="77"/>
      <c r="HOU145" s="78"/>
      <c r="HOV145" s="78"/>
      <c r="HPE145" s="77"/>
      <c r="HPF145" s="77"/>
      <c r="HPG145" s="78"/>
      <c r="HPH145" s="78"/>
      <c r="HPQ145" s="77"/>
      <c r="HPR145" s="77"/>
      <c r="HPS145" s="78"/>
      <c r="HPT145" s="78"/>
      <c r="HQC145" s="77"/>
      <c r="HQD145" s="77"/>
      <c r="HQE145" s="78"/>
      <c r="HQF145" s="78"/>
      <c r="HQO145" s="77"/>
      <c r="HQP145" s="77"/>
      <c r="HQQ145" s="78"/>
      <c r="HQR145" s="78"/>
      <c r="HRA145" s="77"/>
      <c r="HRB145" s="77"/>
      <c r="HRC145" s="78"/>
      <c r="HRD145" s="78"/>
      <c r="HRM145" s="77"/>
      <c r="HRN145" s="77"/>
      <c r="HRO145" s="78"/>
      <c r="HRP145" s="78"/>
      <c r="HRY145" s="77"/>
      <c r="HRZ145" s="77"/>
      <c r="HSA145" s="78"/>
      <c r="HSB145" s="78"/>
      <c r="HSK145" s="77"/>
      <c r="HSL145" s="77"/>
      <c r="HSM145" s="78"/>
      <c r="HSN145" s="78"/>
      <c r="HSW145" s="77"/>
      <c r="HSX145" s="77"/>
      <c r="HSY145" s="78"/>
      <c r="HSZ145" s="78"/>
      <c r="HTI145" s="77"/>
      <c r="HTJ145" s="77"/>
      <c r="HTK145" s="78"/>
      <c r="HTL145" s="78"/>
      <c r="HTU145" s="77"/>
      <c r="HTV145" s="77"/>
      <c r="HTW145" s="78"/>
      <c r="HTX145" s="78"/>
      <c r="HUG145" s="77"/>
      <c r="HUH145" s="77"/>
      <c r="HUI145" s="78"/>
      <c r="HUJ145" s="78"/>
      <c r="HUS145" s="77"/>
      <c r="HUT145" s="77"/>
      <c r="HUU145" s="78"/>
      <c r="HUV145" s="78"/>
      <c r="HVE145" s="77"/>
      <c r="HVF145" s="77"/>
      <c r="HVG145" s="78"/>
      <c r="HVH145" s="78"/>
      <c r="HVQ145" s="77"/>
      <c r="HVR145" s="77"/>
      <c r="HVS145" s="78"/>
      <c r="HVT145" s="78"/>
      <c r="HWC145" s="77"/>
      <c r="HWD145" s="77"/>
      <c r="HWE145" s="78"/>
      <c r="HWF145" s="78"/>
      <c r="HWO145" s="77"/>
      <c r="HWP145" s="77"/>
      <c r="HWQ145" s="78"/>
      <c r="HWR145" s="78"/>
      <c r="HXA145" s="77"/>
      <c r="HXB145" s="77"/>
      <c r="HXC145" s="78"/>
      <c r="HXD145" s="78"/>
      <c r="HXM145" s="77"/>
      <c r="HXN145" s="77"/>
      <c r="HXO145" s="78"/>
      <c r="HXP145" s="78"/>
      <c r="HXY145" s="77"/>
      <c r="HXZ145" s="77"/>
      <c r="HYA145" s="78"/>
      <c r="HYB145" s="78"/>
      <c r="HYK145" s="77"/>
      <c r="HYL145" s="77"/>
      <c r="HYM145" s="78"/>
      <c r="HYN145" s="78"/>
      <c r="HYW145" s="77"/>
      <c r="HYX145" s="77"/>
      <c r="HYY145" s="78"/>
      <c r="HYZ145" s="78"/>
      <c r="HZI145" s="77"/>
      <c r="HZJ145" s="77"/>
      <c r="HZK145" s="78"/>
      <c r="HZL145" s="78"/>
      <c r="HZU145" s="77"/>
      <c r="HZV145" s="77"/>
      <c r="HZW145" s="78"/>
      <c r="HZX145" s="78"/>
      <c r="IAG145" s="77"/>
      <c r="IAH145" s="77"/>
      <c r="IAI145" s="78"/>
      <c r="IAJ145" s="78"/>
      <c r="IAS145" s="77"/>
      <c r="IAT145" s="77"/>
      <c r="IAU145" s="78"/>
      <c r="IAV145" s="78"/>
      <c r="IBE145" s="77"/>
      <c r="IBF145" s="77"/>
      <c r="IBG145" s="78"/>
      <c r="IBH145" s="78"/>
      <c r="IBQ145" s="77"/>
      <c r="IBR145" s="77"/>
      <c r="IBS145" s="78"/>
      <c r="IBT145" s="78"/>
      <c r="ICC145" s="77"/>
      <c r="ICD145" s="77"/>
      <c r="ICE145" s="78"/>
      <c r="ICF145" s="78"/>
      <c r="ICO145" s="77"/>
      <c r="ICP145" s="77"/>
      <c r="ICQ145" s="78"/>
      <c r="ICR145" s="78"/>
      <c r="IDA145" s="77"/>
      <c r="IDB145" s="77"/>
      <c r="IDC145" s="78"/>
      <c r="IDD145" s="78"/>
      <c r="IDM145" s="77"/>
      <c r="IDN145" s="77"/>
      <c r="IDO145" s="78"/>
      <c r="IDP145" s="78"/>
      <c r="IDY145" s="77"/>
      <c r="IDZ145" s="77"/>
      <c r="IEA145" s="78"/>
      <c r="IEB145" s="78"/>
      <c r="IEK145" s="77"/>
      <c r="IEL145" s="77"/>
      <c r="IEM145" s="78"/>
      <c r="IEN145" s="78"/>
      <c r="IEW145" s="77"/>
      <c r="IEX145" s="77"/>
      <c r="IEY145" s="78"/>
      <c r="IEZ145" s="78"/>
      <c r="IFI145" s="77"/>
      <c r="IFJ145" s="77"/>
      <c r="IFK145" s="78"/>
      <c r="IFL145" s="78"/>
      <c r="IFU145" s="77"/>
      <c r="IFV145" s="77"/>
      <c r="IFW145" s="78"/>
      <c r="IFX145" s="78"/>
      <c r="IGG145" s="77"/>
      <c r="IGH145" s="77"/>
      <c r="IGI145" s="78"/>
      <c r="IGJ145" s="78"/>
      <c r="IGS145" s="77"/>
      <c r="IGT145" s="77"/>
      <c r="IGU145" s="78"/>
      <c r="IGV145" s="78"/>
      <c r="IHE145" s="77"/>
      <c r="IHF145" s="77"/>
      <c r="IHG145" s="78"/>
      <c r="IHH145" s="78"/>
      <c r="IHQ145" s="77"/>
      <c r="IHR145" s="77"/>
      <c r="IHS145" s="78"/>
      <c r="IHT145" s="78"/>
      <c r="IIC145" s="77"/>
      <c r="IID145" s="77"/>
      <c r="IIE145" s="78"/>
      <c r="IIF145" s="78"/>
      <c r="IIO145" s="77"/>
      <c r="IIP145" s="77"/>
      <c r="IIQ145" s="78"/>
      <c r="IIR145" s="78"/>
      <c r="IJA145" s="77"/>
      <c r="IJB145" s="77"/>
      <c r="IJC145" s="78"/>
      <c r="IJD145" s="78"/>
      <c r="IJM145" s="77"/>
      <c r="IJN145" s="77"/>
      <c r="IJO145" s="78"/>
      <c r="IJP145" s="78"/>
      <c r="IJY145" s="77"/>
      <c r="IJZ145" s="77"/>
      <c r="IKA145" s="78"/>
      <c r="IKB145" s="78"/>
      <c r="IKK145" s="77"/>
      <c r="IKL145" s="77"/>
      <c r="IKM145" s="78"/>
      <c r="IKN145" s="78"/>
      <c r="IKW145" s="77"/>
      <c r="IKX145" s="77"/>
      <c r="IKY145" s="78"/>
      <c r="IKZ145" s="78"/>
      <c r="ILI145" s="77"/>
      <c r="ILJ145" s="77"/>
      <c r="ILK145" s="78"/>
      <c r="ILL145" s="78"/>
      <c r="ILU145" s="77"/>
      <c r="ILV145" s="77"/>
      <c r="ILW145" s="78"/>
      <c r="ILX145" s="78"/>
      <c r="IMG145" s="77"/>
      <c r="IMH145" s="77"/>
      <c r="IMI145" s="78"/>
      <c r="IMJ145" s="78"/>
      <c r="IMS145" s="77"/>
      <c r="IMT145" s="77"/>
      <c r="IMU145" s="78"/>
      <c r="IMV145" s="78"/>
      <c r="INE145" s="77"/>
      <c r="INF145" s="77"/>
      <c r="ING145" s="78"/>
      <c r="INH145" s="78"/>
      <c r="INQ145" s="77"/>
      <c r="INR145" s="77"/>
      <c r="INS145" s="78"/>
      <c r="INT145" s="78"/>
      <c r="IOC145" s="77"/>
      <c r="IOD145" s="77"/>
      <c r="IOE145" s="78"/>
      <c r="IOF145" s="78"/>
      <c r="IOO145" s="77"/>
      <c r="IOP145" s="77"/>
      <c r="IOQ145" s="78"/>
      <c r="IOR145" s="78"/>
      <c r="IPA145" s="77"/>
      <c r="IPB145" s="77"/>
      <c r="IPC145" s="78"/>
      <c r="IPD145" s="78"/>
      <c r="IPM145" s="77"/>
      <c r="IPN145" s="77"/>
      <c r="IPO145" s="78"/>
      <c r="IPP145" s="78"/>
      <c r="IPY145" s="77"/>
      <c r="IPZ145" s="77"/>
      <c r="IQA145" s="78"/>
      <c r="IQB145" s="78"/>
      <c r="IQK145" s="77"/>
      <c r="IQL145" s="77"/>
      <c r="IQM145" s="78"/>
      <c r="IQN145" s="78"/>
      <c r="IQW145" s="77"/>
      <c r="IQX145" s="77"/>
      <c r="IQY145" s="78"/>
      <c r="IQZ145" s="78"/>
      <c r="IRI145" s="77"/>
      <c r="IRJ145" s="77"/>
      <c r="IRK145" s="78"/>
      <c r="IRL145" s="78"/>
      <c r="IRU145" s="77"/>
      <c r="IRV145" s="77"/>
      <c r="IRW145" s="78"/>
      <c r="IRX145" s="78"/>
      <c r="ISG145" s="77"/>
      <c r="ISH145" s="77"/>
      <c r="ISI145" s="78"/>
      <c r="ISJ145" s="78"/>
      <c r="ISS145" s="77"/>
      <c r="IST145" s="77"/>
      <c r="ISU145" s="78"/>
      <c r="ISV145" s="78"/>
      <c r="ITE145" s="77"/>
      <c r="ITF145" s="77"/>
      <c r="ITG145" s="78"/>
      <c r="ITH145" s="78"/>
      <c r="ITQ145" s="77"/>
      <c r="ITR145" s="77"/>
      <c r="ITS145" s="78"/>
      <c r="ITT145" s="78"/>
      <c r="IUC145" s="77"/>
      <c r="IUD145" s="77"/>
      <c r="IUE145" s="78"/>
      <c r="IUF145" s="78"/>
      <c r="IUO145" s="77"/>
      <c r="IUP145" s="77"/>
      <c r="IUQ145" s="78"/>
      <c r="IUR145" s="78"/>
      <c r="IVA145" s="77"/>
      <c r="IVB145" s="77"/>
      <c r="IVC145" s="78"/>
      <c r="IVD145" s="78"/>
      <c r="IVM145" s="77"/>
      <c r="IVN145" s="77"/>
      <c r="IVO145" s="78"/>
      <c r="IVP145" s="78"/>
      <c r="IVY145" s="77"/>
      <c r="IVZ145" s="77"/>
      <c r="IWA145" s="78"/>
      <c r="IWB145" s="78"/>
      <c r="IWK145" s="77"/>
      <c r="IWL145" s="77"/>
      <c r="IWM145" s="78"/>
      <c r="IWN145" s="78"/>
      <c r="IWW145" s="77"/>
      <c r="IWX145" s="77"/>
      <c r="IWY145" s="78"/>
      <c r="IWZ145" s="78"/>
      <c r="IXI145" s="77"/>
      <c r="IXJ145" s="77"/>
      <c r="IXK145" s="78"/>
      <c r="IXL145" s="78"/>
      <c r="IXU145" s="77"/>
      <c r="IXV145" s="77"/>
      <c r="IXW145" s="78"/>
      <c r="IXX145" s="78"/>
      <c r="IYG145" s="77"/>
      <c r="IYH145" s="77"/>
      <c r="IYI145" s="78"/>
      <c r="IYJ145" s="78"/>
      <c r="IYS145" s="77"/>
      <c r="IYT145" s="77"/>
      <c r="IYU145" s="78"/>
      <c r="IYV145" s="78"/>
      <c r="IZE145" s="77"/>
      <c r="IZF145" s="77"/>
      <c r="IZG145" s="78"/>
      <c r="IZH145" s="78"/>
      <c r="IZQ145" s="77"/>
      <c r="IZR145" s="77"/>
      <c r="IZS145" s="78"/>
      <c r="IZT145" s="78"/>
      <c r="JAC145" s="77"/>
      <c r="JAD145" s="77"/>
      <c r="JAE145" s="78"/>
      <c r="JAF145" s="78"/>
      <c r="JAO145" s="77"/>
      <c r="JAP145" s="77"/>
      <c r="JAQ145" s="78"/>
      <c r="JAR145" s="78"/>
      <c r="JBA145" s="77"/>
      <c r="JBB145" s="77"/>
      <c r="JBC145" s="78"/>
      <c r="JBD145" s="78"/>
      <c r="JBM145" s="77"/>
      <c r="JBN145" s="77"/>
      <c r="JBO145" s="78"/>
      <c r="JBP145" s="78"/>
      <c r="JBY145" s="77"/>
      <c r="JBZ145" s="77"/>
      <c r="JCA145" s="78"/>
      <c r="JCB145" s="78"/>
      <c r="JCK145" s="77"/>
      <c r="JCL145" s="77"/>
      <c r="JCM145" s="78"/>
      <c r="JCN145" s="78"/>
      <c r="JCW145" s="77"/>
      <c r="JCX145" s="77"/>
      <c r="JCY145" s="78"/>
      <c r="JCZ145" s="78"/>
      <c r="JDI145" s="77"/>
      <c r="JDJ145" s="77"/>
      <c r="JDK145" s="78"/>
      <c r="JDL145" s="78"/>
      <c r="JDU145" s="77"/>
      <c r="JDV145" s="77"/>
      <c r="JDW145" s="78"/>
      <c r="JDX145" s="78"/>
      <c r="JEG145" s="77"/>
      <c r="JEH145" s="77"/>
      <c r="JEI145" s="78"/>
      <c r="JEJ145" s="78"/>
      <c r="JES145" s="77"/>
      <c r="JET145" s="77"/>
      <c r="JEU145" s="78"/>
      <c r="JEV145" s="78"/>
      <c r="JFE145" s="77"/>
      <c r="JFF145" s="77"/>
      <c r="JFG145" s="78"/>
      <c r="JFH145" s="78"/>
      <c r="JFQ145" s="77"/>
      <c r="JFR145" s="77"/>
      <c r="JFS145" s="78"/>
      <c r="JFT145" s="78"/>
      <c r="JGC145" s="77"/>
      <c r="JGD145" s="77"/>
      <c r="JGE145" s="78"/>
      <c r="JGF145" s="78"/>
      <c r="JGO145" s="77"/>
      <c r="JGP145" s="77"/>
      <c r="JGQ145" s="78"/>
      <c r="JGR145" s="78"/>
      <c r="JHA145" s="77"/>
      <c r="JHB145" s="77"/>
      <c r="JHC145" s="78"/>
      <c r="JHD145" s="78"/>
      <c r="JHM145" s="77"/>
      <c r="JHN145" s="77"/>
      <c r="JHO145" s="78"/>
      <c r="JHP145" s="78"/>
      <c r="JHY145" s="77"/>
      <c r="JHZ145" s="77"/>
      <c r="JIA145" s="78"/>
      <c r="JIB145" s="78"/>
      <c r="JIK145" s="77"/>
      <c r="JIL145" s="77"/>
      <c r="JIM145" s="78"/>
      <c r="JIN145" s="78"/>
      <c r="JIW145" s="77"/>
      <c r="JIX145" s="77"/>
      <c r="JIY145" s="78"/>
      <c r="JIZ145" s="78"/>
      <c r="JJI145" s="77"/>
      <c r="JJJ145" s="77"/>
      <c r="JJK145" s="78"/>
      <c r="JJL145" s="78"/>
      <c r="JJU145" s="77"/>
      <c r="JJV145" s="77"/>
      <c r="JJW145" s="78"/>
      <c r="JJX145" s="78"/>
      <c r="JKG145" s="77"/>
      <c r="JKH145" s="77"/>
      <c r="JKI145" s="78"/>
      <c r="JKJ145" s="78"/>
      <c r="JKS145" s="77"/>
      <c r="JKT145" s="77"/>
      <c r="JKU145" s="78"/>
      <c r="JKV145" s="78"/>
      <c r="JLE145" s="77"/>
      <c r="JLF145" s="77"/>
      <c r="JLG145" s="78"/>
      <c r="JLH145" s="78"/>
      <c r="JLQ145" s="77"/>
      <c r="JLR145" s="77"/>
      <c r="JLS145" s="78"/>
      <c r="JLT145" s="78"/>
      <c r="JMC145" s="77"/>
      <c r="JMD145" s="77"/>
      <c r="JME145" s="78"/>
      <c r="JMF145" s="78"/>
      <c r="JMO145" s="77"/>
      <c r="JMP145" s="77"/>
      <c r="JMQ145" s="78"/>
      <c r="JMR145" s="78"/>
      <c r="JNA145" s="77"/>
      <c r="JNB145" s="77"/>
      <c r="JNC145" s="78"/>
      <c r="JND145" s="78"/>
      <c r="JNM145" s="77"/>
      <c r="JNN145" s="77"/>
      <c r="JNO145" s="78"/>
      <c r="JNP145" s="78"/>
      <c r="JNY145" s="77"/>
      <c r="JNZ145" s="77"/>
      <c r="JOA145" s="78"/>
      <c r="JOB145" s="78"/>
      <c r="JOK145" s="77"/>
      <c r="JOL145" s="77"/>
      <c r="JOM145" s="78"/>
      <c r="JON145" s="78"/>
      <c r="JOW145" s="77"/>
      <c r="JOX145" s="77"/>
      <c r="JOY145" s="78"/>
      <c r="JOZ145" s="78"/>
      <c r="JPI145" s="77"/>
      <c r="JPJ145" s="77"/>
      <c r="JPK145" s="78"/>
      <c r="JPL145" s="78"/>
      <c r="JPU145" s="77"/>
      <c r="JPV145" s="77"/>
      <c r="JPW145" s="78"/>
      <c r="JPX145" s="78"/>
      <c r="JQG145" s="77"/>
      <c r="JQH145" s="77"/>
      <c r="JQI145" s="78"/>
      <c r="JQJ145" s="78"/>
      <c r="JQS145" s="77"/>
      <c r="JQT145" s="77"/>
      <c r="JQU145" s="78"/>
      <c r="JQV145" s="78"/>
      <c r="JRE145" s="77"/>
      <c r="JRF145" s="77"/>
      <c r="JRG145" s="78"/>
      <c r="JRH145" s="78"/>
      <c r="JRQ145" s="77"/>
      <c r="JRR145" s="77"/>
      <c r="JRS145" s="78"/>
      <c r="JRT145" s="78"/>
      <c r="JSC145" s="77"/>
      <c r="JSD145" s="77"/>
      <c r="JSE145" s="78"/>
      <c r="JSF145" s="78"/>
      <c r="JSO145" s="77"/>
      <c r="JSP145" s="77"/>
      <c r="JSQ145" s="78"/>
      <c r="JSR145" s="78"/>
      <c r="JTA145" s="77"/>
      <c r="JTB145" s="77"/>
      <c r="JTC145" s="78"/>
      <c r="JTD145" s="78"/>
      <c r="JTM145" s="77"/>
      <c r="JTN145" s="77"/>
      <c r="JTO145" s="78"/>
      <c r="JTP145" s="78"/>
      <c r="JTY145" s="77"/>
      <c r="JTZ145" s="77"/>
      <c r="JUA145" s="78"/>
      <c r="JUB145" s="78"/>
      <c r="JUK145" s="77"/>
      <c r="JUL145" s="77"/>
      <c r="JUM145" s="78"/>
      <c r="JUN145" s="78"/>
      <c r="JUW145" s="77"/>
      <c r="JUX145" s="77"/>
      <c r="JUY145" s="78"/>
      <c r="JUZ145" s="78"/>
      <c r="JVI145" s="77"/>
      <c r="JVJ145" s="77"/>
      <c r="JVK145" s="78"/>
      <c r="JVL145" s="78"/>
      <c r="JVU145" s="77"/>
      <c r="JVV145" s="77"/>
      <c r="JVW145" s="78"/>
      <c r="JVX145" s="78"/>
      <c r="JWG145" s="77"/>
      <c r="JWH145" s="77"/>
      <c r="JWI145" s="78"/>
      <c r="JWJ145" s="78"/>
      <c r="JWS145" s="77"/>
      <c r="JWT145" s="77"/>
      <c r="JWU145" s="78"/>
      <c r="JWV145" s="78"/>
      <c r="JXE145" s="77"/>
      <c r="JXF145" s="77"/>
      <c r="JXG145" s="78"/>
      <c r="JXH145" s="78"/>
      <c r="JXQ145" s="77"/>
      <c r="JXR145" s="77"/>
      <c r="JXS145" s="78"/>
      <c r="JXT145" s="78"/>
      <c r="JYC145" s="77"/>
      <c r="JYD145" s="77"/>
      <c r="JYE145" s="78"/>
      <c r="JYF145" s="78"/>
      <c r="JYO145" s="77"/>
      <c r="JYP145" s="77"/>
      <c r="JYQ145" s="78"/>
      <c r="JYR145" s="78"/>
      <c r="JZA145" s="77"/>
      <c r="JZB145" s="77"/>
      <c r="JZC145" s="78"/>
      <c r="JZD145" s="78"/>
      <c r="JZM145" s="77"/>
      <c r="JZN145" s="77"/>
      <c r="JZO145" s="78"/>
      <c r="JZP145" s="78"/>
      <c r="JZY145" s="77"/>
      <c r="JZZ145" s="77"/>
      <c r="KAA145" s="78"/>
      <c r="KAB145" s="78"/>
      <c r="KAK145" s="77"/>
      <c r="KAL145" s="77"/>
      <c r="KAM145" s="78"/>
      <c r="KAN145" s="78"/>
      <c r="KAW145" s="77"/>
      <c r="KAX145" s="77"/>
      <c r="KAY145" s="78"/>
      <c r="KAZ145" s="78"/>
      <c r="KBI145" s="77"/>
      <c r="KBJ145" s="77"/>
      <c r="KBK145" s="78"/>
      <c r="KBL145" s="78"/>
      <c r="KBU145" s="77"/>
      <c r="KBV145" s="77"/>
      <c r="KBW145" s="78"/>
      <c r="KBX145" s="78"/>
      <c r="KCG145" s="77"/>
      <c r="KCH145" s="77"/>
      <c r="KCI145" s="78"/>
      <c r="KCJ145" s="78"/>
      <c r="KCS145" s="77"/>
      <c r="KCT145" s="77"/>
      <c r="KCU145" s="78"/>
      <c r="KCV145" s="78"/>
      <c r="KDE145" s="77"/>
      <c r="KDF145" s="77"/>
      <c r="KDG145" s="78"/>
      <c r="KDH145" s="78"/>
      <c r="KDQ145" s="77"/>
      <c r="KDR145" s="77"/>
      <c r="KDS145" s="78"/>
      <c r="KDT145" s="78"/>
      <c r="KEC145" s="77"/>
      <c r="KED145" s="77"/>
      <c r="KEE145" s="78"/>
      <c r="KEF145" s="78"/>
      <c r="KEO145" s="77"/>
      <c r="KEP145" s="77"/>
      <c r="KEQ145" s="78"/>
      <c r="KER145" s="78"/>
      <c r="KFA145" s="77"/>
      <c r="KFB145" s="77"/>
      <c r="KFC145" s="78"/>
      <c r="KFD145" s="78"/>
      <c r="KFM145" s="77"/>
      <c r="KFN145" s="77"/>
      <c r="KFO145" s="78"/>
      <c r="KFP145" s="78"/>
      <c r="KFY145" s="77"/>
      <c r="KFZ145" s="77"/>
      <c r="KGA145" s="78"/>
      <c r="KGB145" s="78"/>
      <c r="KGK145" s="77"/>
      <c r="KGL145" s="77"/>
      <c r="KGM145" s="78"/>
      <c r="KGN145" s="78"/>
      <c r="KGW145" s="77"/>
      <c r="KGX145" s="77"/>
      <c r="KGY145" s="78"/>
      <c r="KGZ145" s="78"/>
      <c r="KHI145" s="77"/>
      <c r="KHJ145" s="77"/>
      <c r="KHK145" s="78"/>
      <c r="KHL145" s="78"/>
      <c r="KHU145" s="77"/>
      <c r="KHV145" s="77"/>
      <c r="KHW145" s="78"/>
      <c r="KHX145" s="78"/>
      <c r="KIG145" s="77"/>
      <c r="KIH145" s="77"/>
      <c r="KII145" s="78"/>
      <c r="KIJ145" s="78"/>
      <c r="KIS145" s="77"/>
      <c r="KIT145" s="77"/>
      <c r="KIU145" s="78"/>
      <c r="KIV145" s="78"/>
      <c r="KJE145" s="77"/>
      <c r="KJF145" s="77"/>
      <c r="KJG145" s="78"/>
      <c r="KJH145" s="78"/>
      <c r="KJQ145" s="77"/>
      <c r="KJR145" s="77"/>
      <c r="KJS145" s="78"/>
      <c r="KJT145" s="78"/>
      <c r="KKC145" s="77"/>
      <c r="KKD145" s="77"/>
      <c r="KKE145" s="78"/>
      <c r="KKF145" s="78"/>
      <c r="KKO145" s="77"/>
      <c r="KKP145" s="77"/>
      <c r="KKQ145" s="78"/>
      <c r="KKR145" s="78"/>
      <c r="KLA145" s="77"/>
      <c r="KLB145" s="77"/>
      <c r="KLC145" s="78"/>
      <c r="KLD145" s="78"/>
      <c r="KLM145" s="77"/>
      <c r="KLN145" s="77"/>
      <c r="KLO145" s="78"/>
      <c r="KLP145" s="78"/>
      <c r="KLY145" s="77"/>
      <c r="KLZ145" s="77"/>
      <c r="KMA145" s="78"/>
      <c r="KMB145" s="78"/>
      <c r="KMK145" s="77"/>
      <c r="KML145" s="77"/>
      <c r="KMM145" s="78"/>
      <c r="KMN145" s="78"/>
      <c r="KMW145" s="77"/>
      <c r="KMX145" s="77"/>
      <c r="KMY145" s="78"/>
      <c r="KMZ145" s="78"/>
      <c r="KNI145" s="77"/>
      <c r="KNJ145" s="77"/>
      <c r="KNK145" s="78"/>
      <c r="KNL145" s="78"/>
      <c r="KNU145" s="77"/>
      <c r="KNV145" s="77"/>
      <c r="KNW145" s="78"/>
      <c r="KNX145" s="78"/>
      <c r="KOG145" s="77"/>
      <c r="KOH145" s="77"/>
      <c r="KOI145" s="78"/>
      <c r="KOJ145" s="78"/>
      <c r="KOS145" s="77"/>
      <c r="KOT145" s="77"/>
      <c r="KOU145" s="78"/>
      <c r="KOV145" s="78"/>
      <c r="KPE145" s="77"/>
      <c r="KPF145" s="77"/>
      <c r="KPG145" s="78"/>
      <c r="KPH145" s="78"/>
      <c r="KPQ145" s="77"/>
      <c r="KPR145" s="77"/>
      <c r="KPS145" s="78"/>
      <c r="KPT145" s="78"/>
      <c r="KQC145" s="77"/>
      <c r="KQD145" s="77"/>
      <c r="KQE145" s="78"/>
      <c r="KQF145" s="78"/>
      <c r="KQO145" s="77"/>
      <c r="KQP145" s="77"/>
      <c r="KQQ145" s="78"/>
      <c r="KQR145" s="78"/>
      <c r="KRA145" s="77"/>
      <c r="KRB145" s="77"/>
      <c r="KRC145" s="78"/>
      <c r="KRD145" s="78"/>
      <c r="KRM145" s="77"/>
      <c r="KRN145" s="77"/>
      <c r="KRO145" s="78"/>
      <c r="KRP145" s="78"/>
      <c r="KRY145" s="77"/>
      <c r="KRZ145" s="77"/>
      <c r="KSA145" s="78"/>
      <c r="KSB145" s="78"/>
      <c r="KSK145" s="77"/>
      <c r="KSL145" s="77"/>
      <c r="KSM145" s="78"/>
      <c r="KSN145" s="78"/>
      <c r="KSW145" s="77"/>
      <c r="KSX145" s="77"/>
      <c r="KSY145" s="78"/>
      <c r="KSZ145" s="78"/>
      <c r="KTI145" s="77"/>
      <c r="KTJ145" s="77"/>
      <c r="KTK145" s="78"/>
      <c r="KTL145" s="78"/>
      <c r="KTU145" s="77"/>
      <c r="KTV145" s="77"/>
      <c r="KTW145" s="78"/>
      <c r="KTX145" s="78"/>
      <c r="KUG145" s="77"/>
      <c r="KUH145" s="77"/>
      <c r="KUI145" s="78"/>
      <c r="KUJ145" s="78"/>
      <c r="KUS145" s="77"/>
      <c r="KUT145" s="77"/>
      <c r="KUU145" s="78"/>
      <c r="KUV145" s="78"/>
      <c r="KVE145" s="77"/>
      <c r="KVF145" s="77"/>
      <c r="KVG145" s="78"/>
      <c r="KVH145" s="78"/>
      <c r="KVQ145" s="77"/>
      <c r="KVR145" s="77"/>
      <c r="KVS145" s="78"/>
      <c r="KVT145" s="78"/>
      <c r="KWC145" s="77"/>
      <c r="KWD145" s="77"/>
      <c r="KWE145" s="78"/>
      <c r="KWF145" s="78"/>
      <c r="KWO145" s="77"/>
      <c r="KWP145" s="77"/>
      <c r="KWQ145" s="78"/>
      <c r="KWR145" s="78"/>
      <c r="KXA145" s="77"/>
      <c r="KXB145" s="77"/>
      <c r="KXC145" s="78"/>
      <c r="KXD145" s="78"/>
      <c r="KXM145" s="77"/>
      <c r="KXN145" s="77"/>
      <c r="KXO145" s="78"/>
      <c r="KXP145" s="78"/>
      <c r="KXY145" s="77"/>
      <c r="KXZ145" s="77"/>
      <c r="KYA145" s="78"/>
      <c r="KYB145" s="78"/>
      <c r="KYK145" s="77"/>
      <c r="KYL145" s="77"/>
      <c r="KYM145" s="78"/>
      <c r="KYN145" s="78"/>
      <c r="KYW145" s="77"/>
      <c r="KYX145" s="77"/>
      <c r="KYY145" s="78"/>
      <c r="KYZ145" s="78"/>
      <c r="KZI145" s="77"/>
      <c r="KZJ145" s="77"/>
      <c r="KZK145" s="78"/>
      <c r="KZL145" s="78"/>
      <c r="KZU145" s="77"/>
      <c r="KZV145" s="77"/>
      <c r="KZW145" s="78"/>
      <c r="KZX145" s="78"/>
      <c r="LAG145" s="77"/>
      <c r="LAH145" s="77"/>
      <c r="LAI145" s="78"/>
      <c r="LAJ145" s="78"/>
      <c r="LAS145" s="77"/>
      <c r="LAT145" s="77"/>
      <c r="LAU145" s="78"/>
      <c r="LAV145" s="78"/>
      <c r="LBE145" s="77"/>
      <c r="LBF145" s="77"/>
      <c r="LBG145" s="78"/>
      <c r="LBH145" s="78"/>
      <c r="LBQ145" s="77"/>
      <c r="LBR145" s="77"/>
      <c r="LBS145" s="78"/>
      <c r="LBT145" s="78"/>
      <c r="LCC145" s="77"/>
      <c r="LCD145" s="77"/>
      <c r="LCE145" s="78"/>
      <c r="LCF145" s="78"/>
      <c r="LCO145" s="77"/>
      <c r="LCP145" s="77"/>
      <c r="LCQ145" s="78"/>
      <c r="LCR145" s="78"/>
      <c r="LDA145" s="77"/>
      <c r="LDB145" s="77"/>
      <c r="LDC145" s="78"/>
      <c r="LDD145" s="78"/>
      <c r="LDM145" s="77"/>
      <c r="LDN145" s="77"/>
      <c r="LDO145" s="78"/>
      <c r="LDP145" s="78"/>
      <c r="LDY145" s="77"/>
      <c r="LDZ145" s="77"/>
      <c r="LEA145" s="78"/>
      <c r="LEB145" s="78"/>
      <c r="LEK145" s="77"/>
      <c r="LEL145" s="77"/>
      <c r="LEM145" s="78"/>
      <c r="LEN145" s="78"/>
      <c r="LEW145" s="77"/>
      <c r="LEX145" s="77"/>
      <c r="LEY145" s="78"/>
      <c r="LEZ145" s="78"/>
      <c r="LFI145" s="77"/>
      <c r="LFJ145" s="77"/>
      <c r="LFK145" s="78"/>
      <c r="LFL145" s="78"/>
      <c r="LFU145" s="77"/>
      <c r="LFV145" s="77"/>
      <c r="LFW145" s="78"/>
      <c r="LFX145" s="78"/>
      <c r="LGG145" s="77"/>
      <c r="LGH145" s="77"/>
      <c r="LGI145" s="78"/>
      <c r="LGJ145" s="78"/>
      <c r="LGS145" s="77"/>
      <c r="LGT145" s="77"/>
      <c r="LGU145" s="78"/>
      <c r="LGV145" s="78"/>
      <c r="LHE145" s="77"/>
      <c r="LHF145" s="77"/>
      <c r="LHG145" s="78"/>
      <c r="LHH145" s="78"/>
      <c r="LHQ145" s="77"/>
      <c r="LHR145" s="77"/>
      <c r="LHS145" s="78"/>
      <c r="LHT145" s="78"/>
      <c r="LIC145" s="77"/>
      <c r="LID145" s="77"/>
      <c r="LIE145" s="78"/>
      <c r="LIF145" s="78"/>
      <c r="LIO145" s="77"/>
      <c r="LIP145" s="77"/>
      <c r="LIQ145" s="78"/>
      <c r="LIR145" s="78"/>
      <c r="LJA145" s="77"/>
      <c r="LJB145" s="77"/>
      <c r="LJC145" s="78"/>
      <c r="LJD145" s="78"/>
      <c r="LJM145" s="77"/>
      <c r="LJN145" s="77"/>
      <c r="LJO145" s="78"/>
      <c r="LJP145" s="78"/>
      <c r="LJY145" s="77"/>
      <c r="LJZ145" s="77"/>
      <c r="LKA145" s="78"/>
      <c r="LKB145" s="78"/>
      <c r="LKK145" s="77"/>
      <c r="LKL145" s="77"/>
      <c r="LKM145" s="78"/>
      <c r="LKN145" s="78"/>
      <c r="LKW145" s="77"/>
      <c r="LKX145" s="77"/>
      <c r="LKY145" s="78"/>
      <c r="LKZ145" s="78"/>
      <c r="LLI145" s="77"/>
      <c r="LLJ145" s="77"/>
      <c r="LLK145" s="78"/>
      <c r="LLL145" s="78"/>
      <c r="LLU145" s="77"/>
      <c r="LLV145" s="77"/>
      <c r="LLW145" s="78"/>
      <c r="LLX145" s="78"/>
      <c r="LMG145" s="77"/>
      <c r="LMH145" s="77"/>
      <c r="LMI145" s="78"/>
      <c r="LMJ145" s="78"/>
      <c r="LMS145" s="77"/>
      <c r="LMT145" s="77"/>
      <c r="LMU145" s="78"/>
      <c r="LMV145" s="78"/>
      <c r="LNE145" s="77"/>
      <c r="LNF145" s="77"/>
      <c r="LNG145" s="78"/>
      <c r="LNH145" s="78"/>
      <c r="LNQ145" s="77"/>
      <c r="LNR145" s="77"/>
      <c r="LNS145" s="78"/>
      <c r="LNT145" s="78"/>
      <c r="LOC145" s="77"/>
      <c r="LOD145" s="77"/>
      <c r="LOE145" s="78"/>
      <c r="LOF145" s="78"/>
      <c r="LOO145" s="77"/>
      <c r="LOP145" s="77"/>
      <c r="LOQ145" s="78"/>
      <c r="LOR145" s="78"/>
      <c r="LPA145" s="77"/>
      <c r="LPB145" s="77"/>
      <c r="LPC145" s="78"/>
      <c r="LPD145" s="78"/>
      <c r="LPM145" s="77"/>
      <c r="LPN145" s="77"/>
      <c r="LPO145" s="78"/>
      <c r="LPP145" s="78"/>
      <c r="LPY145" s="77"/>
      <c r="LPZ145" s="77"/>
      <c r="LQA145" s="78"/>
      <c r="LQB145" s="78"/>
      <c r="LQK145" s="77"/>
      <c r="LQL145" s="77"/>
      <c r="LQM145" s="78"/>
      <c r="LQN145" s="78"/>
      <c r="LQW145" s="77"/>
      <c r="LQX145" s="77"/>
      <c r="LQY145" s="78"/>
      <c r="LQZ145" s="78"/>
      <c r="LRI145" s="77"/>
      <c r="LRJ145" s="77"/>
      <c r="LRK145" s="78"/>
      <c r="LRL145" s="78"/>
      <c r="LRU145" s="77"/>
      <c r="LRV145" s="77"/>
      <c r="LRW145" s="78"/>
      <c r="LRX145" s="78"/>
      <c r="LSG145" s="77"/>
      <c r="LSH145" s="77"/>
      <c r="LSI145" s="78"/>
      <c r="LSJ145" s="78"/>
      <c r="LSS145" s="77"/>
      <c r="LST145" s="77"/>
      <c r="LSU145" s="78"/>
      <c r="LSV145" s="78"/>
      <c r="LTE145" s="77"/>
      <c r="LTF145" s="77"/>
      <c r="LTG145" s="78"/>
      <c r="LTH145" s="78"/>
      <c r="LTQ145" s="77"/>
      <c r="LTR145" s="77"/>
      <c r="LTS145" s="78"/>
      <c r="LTT145" s="78"/>
      <c r="LUC145" s="77"/>
      <c r="LUD145" s="77"/>
      <c r="LUE145" s="78"/>
      <c r="LUF145" s="78"/>
      <c r="LUO145" s="77"/>
      <c r="LUP145" s="77"/>
      <c r="LUQ145" s="78"/>
      <c r="LUR145" s="78"/>
      <c r="LVA145" s="77"/>
      <c r="LVB145" s="77"/>
      <c r="LVC145" s="78"/>
      <c r="LVD145" s="78"/>
      <c r="LVM145" s="77"/>
      <c r="LVN145" s="77"/>
      <c r="LVO145" s="78"/>
      <c r="LVP145" s="78"/>
      <c r="LVY145" s="77"/>
      <c r="LVZ145" s="77"/>
      <c r="LWA145" s="78"/>
      <c r="LWB145" s="78"/>
      <c r="LWK145" s="77"/>
      <c r="LWL145" s="77"/>
      <c r="LWM145" s="78"/>
      <c r="LWN145" s="78"/>
      <c r="LWW145" s="77"/>
      <c r="LWX145" s="77"/>
      <c r="LWY145" s="78"/>
      <c r="LWZ145" s="78"/>
      <c r="LXI145" s="77"/>
      <c r="LXJ145" s="77"/>
      <c r="LXK145" s="78"/>
      <c r="LXL145" s="78"/>
      <c r="LXU145" s="77"/>
      <c r="LXV145" s="77"/>
      <c r="LXW145" s="78"/>
      <c r="LXX145" s="78"/>
      <c r="LYG145" s="77"/>
      <c r="LYH145" s="77"/>
      <c r="LYI145" s="78"/>
      <c r="LYJ145" s="78"/>
      <c r="LYS145" s="77"/>
      <c r="LYT145" s="77"/>
      <c r="LYU145" s="78"/>
      <c r="LYV145" s="78"/>
      <c r="LZE145" s="77"/>
      <c r="LZF145" s="77"/>
      <c r="LZG145" s="78"/>
      <c r="LZH145" s="78"/>
      <c r="LZQ145" s="77"/>
      <c r="LZR145" s="77"/>
      <c r="LZS145" s="78"/>
      <c r="LZT145" s="78"/>
      <c r="MAC145" s="77"/>
      <c r="MAD145" s="77"/>
      <c r="MAE145" s="78"/>
      <c r="MAF145" s="78"/>
      <c r="MAO145" s="77"/>
      <c r="MAP145" s="77"/>
      <c r="MAQ145" s="78"/>
      <c r="MAR145" s="78"/>
      <c r="MBA145" s="77"/>
      <c r="MBB145" s="77"/>
      <c r="MBC145" s="78"/>
      <c r="MBD145" s="78"/>
      <c r="MBM145" s="77"/>
      <c r="MBN145" s="77"/>
      <c r="MBO145" s="78"/>
      <c r="MBP145" s="78"/>
      <c r="MBY145" s="77"/>
      <c r="MBZ145" s="77"/>
      <c r="MCA145" s="78"/>
      <c r="MCB145" s="78"/>
      <c r="MCK145" s="77"/>
      <c r="MCL145" s="77"/>
      <c r="MCM145" s="78"/>
      <c r="MCN145" s="78"/>
      <c r="MCW145" s="77"/>
      <c r="MCX145" s="77"/>
      <c r="MCY145" s="78"/>
      <c r="MCZ145" s="78"/>
      <c r="MDI145" s="77"/>
      <c r="MDJ145" s="77"/>
      <c r="MDK145" s="78"/>
      <c r="MDL145" s="78"/>
      <c r="MDU145" s="77"/>
      <c r="MDV145" s="77"/>
      <c r="MDW145" s="78"/>
      <c r="MDX145" s="78"/>
      <c r="MEG145" s="77"/>
      <c r="MEH145" s="77"/>
      <c r="MEI145" s="78"/>
      <c r="MEJ145" s="78"/>
      <c r="MES145" s="77"/>
      <c r="MET145" s="77"/>
      <c r="MEU145" s="78"/>
      <c r="MEV145" s="78"/>
      <c r="MFE145" s="77"/>
      <c r="MFF145" s="77"/>
      <c r="MFG145" s="78"/>
      <c r="MFH145" s="78"/>
      <c r="MFQ145" s="77"/>
      <c r="MFR145" s="77"/>
      <c r="MFS145" s="78"/>
      <c r="MFT145" s="78"/>
      <c r="MGC145" s="77"/>
      <c r="MGD145" s="77"/>
      <c r="MGE145" s="78"/>
      <c r="MGF145" s="78"/>
      <c r="MGO145" s="77"/>
      <c r="MGP145" s="77"/>
      <c r="MGQ145" s="78"/>
      <c r="MGR145" s="78"/>
      <c r="MHA145" s="77"/>
      <c r="MHB145" s="77"/>
      <c r="MHC145" s="78"/>
      <c r="MHD145" s="78"/>
      <c r="MHM145" s="77"/>
      <c r="MHN145" s="77"/>
      <c r="MHO145" s="78"/>
      <c r="MHP145" s="78"/>
      <c r="MHY145" s="77"/>
      <c r="MHZ145" s="77"/>
      <c r="MIA145" s="78"/>
      <c r="MIB145" s="78"/>
      <c r="MIK145" s="77"/>
      <c r="MIL145" s="77"/>
      <c r="MIM145" s="78"/>
      <c r="MIN145" s="78"/>
      <c r="MIW145" s="77"/>
      <c r="MIX145" s="77"/>
      <c r="MIY145" s="78"/>
      <c r="MIZ145" s="78"/>
      <c r="MJI145" s="77"/>
      <c r="MJJ145" s="77"/>
      <c r="MJK145" s="78"/>
      <c r="MJL145" s="78"/>
      <c r="MJU145" s="77"/>
      <c r="MJV145" s="77"/>
      <c r="MJW145" s="78"/>
      <c r="MJX145" s="78"/>
      <c r="MKG145" s="77"/>
      <c r="MKH145" s="77"/>
      <c r="MKI145" s="78"/>
      <c r="MKJ145" s="78"/>
      <c r="MKS145" s="77"/>
      <c r="MKT145" s="77"/>
      <c r="MKU145" s="78"/>
      <c r="MKV145" s="78"/>
      <c r="MLE145" s="77"/>
      <c r="MLF145" s="77"/>
      <c r="MLG145" s="78"/>
      <c r="MLH145" s="78"/>
      <c r="MLQ145" s="77"/>
      <c r="MLR145" s="77"/>
      <c r="MLS145" s="78"/>
      <c r="MLT145" s="78"/>
      <c r="MMC145" s="77"/>
      <c r="MMD145" s="77"/>
      <c r="MME145" s="78"/>
      <c r="MMF145" s="78"/>
      <c r="MMO145" s="77"/>
      <c r="MMP145" s="77"/>
      <c r="MMQ145" s="78"/>
      <c r="MMR145" s="78"/>
      <c r="MNA145" s="77"/>
      <c r="MNB145" s="77"/>
      <c r="MNC145" s="78"/>
      <c r="MND145" s="78"/>
      <c r="MNM145" s="77"/>
      <c r="MNN145" s="77"/>
      <c r="MNO145" s="78"/>
      <c r="MNP145" s="78"/>
      <c r="MNY145" s="77"/>
      <c r="MNZ145" s="77"/>
      <c r="MOA145" s="78"/>
      <c r="MOB145" s="78"/>
      <c r="MOK145" s="77"/>
      <c r="MOL145" s="77"/>
      <c r="MOM145" s="78"/>
      <c r="MON145" s="78"/>
      <c r="MOW145" s="77"/>
      <c r="MOX145" s="77"/>
      <c r="MOY145" s="78"/>
      <c r="MOZ145" s="78"/>
      <c r="MPI145" s="77"/>
      <c r="MPJ145" s="77"/>
      <c r="MPK145" s="78"/>
      <c r="MPL145" s="78"/>
      <c r="MPU145" s="77"/>
      <c r="MPV145" s="77"/>
      <c r="MPW145" s="78"/>
      <c r="MPX145" s="78"/>
      <c r="MQG145" s="77"/>
      <c r="MQH145" s="77"/>
      <c r="MQI145" s="78"/>
      <c r="MQJ145" s="78"/>
      <c r="MQS145" s="77"/>
      <c r="MQT145" s="77"/>
      <c r="MQU145" s="78"/>
      <c r="MQV145" s="78"/>
      <c r="MRE145" s="77"/>
      <c r="MRF145" s="77"/>
      <c r="MRG145" s="78"/>
      <c r="MRH145" s="78"/>
      <c r="MRQ145" s="77"/>
      <c r="MRR145" s="77"/>
      <c r="MRS145" s="78"/>
      <c r="MRT145" s="78"/>
      <c r="MSC145" s="77"/>
      <c r="MSD145" s="77"/>
      <c r="MSE145" s="78"/>
      <c r="MSF145" s="78"/>
      <c r="MSO145" s="77"/>
      <c r="MSP145" s="77"/>
      <c r="MSQ145" s="78"/>
      <c r="MSR145" s="78"/>
      <c r="MTA145" s="77"/>
      <c r="MTB145" s="77"/>
      <c r="MTC145" s="78"/>
      <c r="MTD145" s="78"/>
      <c r="MTM145" s="77"/>
      <c r="MTN145" s="77"/>
      <c r="MTO145" s="78"/>
      <c r="MTP145" s="78"/>
      <c r="MTY145" s="77"/>
      <c r="MTZ145" s="77"/>
      <c r="MUA145" s="78"/>
      <c r="MUB145" s="78"/>
      <c r="MUK145" s="77"/>
      <c r="MUL145" s="77"/>
      <c r="MUM145" s="78"/>
      <c r="MUN145" s="78"/>
      <c r="MUW145" s="77"/>
      <c r="MUX145" s="77"/>
      <c r="MUY145" s="78"/>
      <c r="MUZ145" s="78"/>
      <c r="MVI145" s="77"/>
      <c r="MVJ145" s="77"/>
      <c r="MVK145" s="78"/>
      <c r="MVL145" s="78"/>
      <c r="MVU145" s="77"/>
      <c r="MVV145" s="77"/>
      <c r="MVW145" s="78"/>
      <c r="MVX145" s="78"/>
      <c r="MWG145" s="77"/>
      <c r="MWH145" s="77"/>
      <c r="MWI145" s="78"/>
      <c r="MWJ145" s="78"/>
      <c r="MWS145" s="77"/>
      <c r="MWT145" s="77"/>
      <c r="MWU145" s="78"/>
      <c r="MWV145" s="78"/>
      <c r="MXE145" s="77"/>
      <c r="MXF145" s="77"/>
      <c r="MXG145" s="78"/>
      <c r="MXH145" s="78"/>
      <c r="MXQ145" s="77"/>
      <c r="MXR145" s="77"/>
      <c r="MXS145" s="78"/>
      <c r="MXT145" s="78"/>
      <c r="MYC145" s="77"/>
      <c r="MYD145" s="77"/>
      <c r="MYE145" s="78"/>
      <c r="MYF145" s="78"/>
      <c r="MYO145" s="77"/>
      <c r="MYP145" s="77"/>
      <c r="MYQ145" s="78"/>
      <c r="MYR145" s="78"/>
      <c r="MZA145" s="77"/>
      <c r="MZB145" s="77"/>
      <c r="MZC145" s="78"/>
      <c r="MZD145" s="78"/>
      <c r="MZM145" s="77"/>
      <c r="MZN145" s="77"/>
      <c r="MZO145" s="78"/>
      <c r="MZP145" s="78"/>
      <c r="MZY145" s="77"/>
      <c r="MZZ145" s="77"/>
      <c r="NAA145" s="78"/>
      <c r="NAB145" s="78"/>
      <c r="NAK145" s="77"/>
      <c r="NAL145" s="77"/>
      <c r="NAM145" s="78"/>
      <c r="NAN145" s="78"/>
      <c r="NAW145" s="77"/>
      <c r="NAX145" s="77"/>
      <c r="NAY145" s="78"/>
      <c r="NAZ145" s="78"/>
      <c r="NBI145" s="77"/>
      <c r="NBJ145" s="77"/>
      <c r="NBK145" s="78"/>
      <c r="NBL145" s="78"/>
      <c r="NBU145" s="77"/>
      <c r="NBV145" s="77"/>
      <c r="NBW145" s="78"/>
      <c r="NBX145" s="78"/>
      <c r="NCG145" s="77"/>
      <c r="NCH145" s="77"/>
      <c r="NCI145" s="78"/>
      <c r="NCJ145" s="78"/>
      <c r="NCS145" s="77"/>
      <c r="NCT145" s="77"/>
      <c r="NCU145" s="78"/>
      <c r="NCV145" s="78"/>
      <c r="NDE145" s="77"/>
      <c r="NDF145" s="77"/>
      <c r="NDG145" s="78"/>
      <c r="NDH145" s="78"/>
      <c r="NDQ145" s="77"/>
      <c r="NDR145" s="77"/>
      <c r="NDS145" s="78"/>
      <c r="NDT145" s="78"/>
      <c r="NEC145" s="77"/>
      <c r="NED145" s="77"/>
      <c r="NEE145" s="78"/>
      <c r="NEF145" s="78"/>
      <c r="NEO145" s="77"/>
      <c r="NEP145" s="77"/>
      <c r="NEQ145" s="78"/>
      <c r="NER145" s="78"/>
      <c r="NFA145" s="77"/>
      <c r="NFB145" s="77"/>
      <c r="NFC145" s="78"/>
      <c r="NFD145" s="78"/>
      <c r="NFM145" s="77"/>
      <c r="NFN145" s="77"/>
      <c r="NFO145" s="78"/>
      <c r="NFP145" s="78"/>
      <c r="NFY145" s="77"/>
      <c r="NFZ145" s="77"/>
      <c r="NGA145" s="78"/>
      <c r="NGB145" s="78"/>
      <c r="NGK145" s="77"/>
      <c r="NGL145" s="77"/>
      <c r="NGM145" s="78"/>
      <c r="NGN145" s="78"/>
      <c r="NGW145" s="77"/>
      <c r="NGX145" s="77"/>
      <c r="NGY145" s="78"/>
      <c r="NGZ145" s="78"/>
      <c r="NHI145" s="77"/>
      <c r="NHJ145" s="77"/>
      <c r="NHK145" s="78"/>
      <c r="NHL145" s="78"/>
      <c r="NHU145" s="77"/>
      <c r="NHV145" s="77"/>
      <c r="NHW145" s="78"/>
      <c r="NHX145" s="78"/>
      <c r="NIG145" s="77"/>
      <c r="NIH145" s="77"/>
      <c r="NII145" s="78"/>
      <c r="NIJ145" s="78"/>
      <c r="NIS145" s="77"/>
      <c r="NIT145" s="77"/>
      <c r="NIU145" s="78"/>
      <c r="NIV145" s="78"/>
      <c r="NJE145" s="77"/>
      <c r="NJF145" s="77"/>
      <c r="NJG145" s="78"/>
      <c r="NJH145" s="78"/>
      <c r="NJQ145" s="77"/>
      <c r="NJR145" s="77"/>
      <c r="NJS145" s="78"/>
      <c r="NJT145" s="78"/>
      <c r="NKC145" s="77"/>
      <c r="NKD145" s="77"/>
      <c r="NKE145" s="78"/>
      <c r="NKF145" s="78"/>
      <c r="NKO145" s="77"/>
      <c r="NKP145" s="77"/>
      <c r="NKQ145" s="78"/>
      <c r="NKR145" s="78"/>
      <c r="NLA145" s="77"/>
      <c r="NLB145" s="77"/>
      <c r="NLC145" s="78"/>
      <c r="NLD145" s="78"/>
      <c r="NLM145" s="77"/>
      <c r="NLN145" s="77"/>
      <c r="NLO145" s="78"/>
      <c r="NLP145" s="78"/>
      <c r="NLY145" s="77"/>
      <c r="NLZ145" s="77"/>
      <c r="NMA145" s="78"/>
      <c r="NMB145" s="78"/>
      <c r="NMK145" s="77"/>
      <c r="NML145" s="77"/>
      <c r="NMM145" s="78"/>
      <c r="NMN145" s="78"/>
      <c r="NMW145" s="77"/>
      <c r="NMX145" s="77"/>
      <c r="NMY145" s="78"/>
      <c r="NMZ145" s="78"/>
      <c r="NNI145" s="77"/>
      <c r="NNJ145" s="77"/>
      <c r="NNK145" s="78"/>
      <c r="NNL145" s="78"/>
      <c r="NNU145" s="77"/>
      <c r="NNV145" s="77"/>
      <c r="NNW145" s="78"/>
      <c r="NNX145" s="78"/>
      <c r="NOG145" s="77"/>
      <c r="NOH145" s="77"/>
      <c r="NOI145" s="78"/>
      <c r="NOJ145" s="78"/>
      <c r="NOS145" s="77"/>
      <c r="NOT145" s="77"/>
      <c r="NOU145" s="78"/>
      <c r="NOV145" s="78"/>
      <c r="NPE145" s="77"/>
      <c r="NPF145" s="77"/>
      <c r="NPG145" s="78"/>
      <c r="NPH145" s="78"/>
      <c r="NPQ145" s="77"/>
      <c r="NPR145" s="77"/>
      <c r="NPS145" s="78"/>
      <c r="NPT145" s="78"/>
      <c r="NQC145" s="77"/>
      <c r="NQD145" s="77"/>
      <c r="NQE145" s="78"/>
      <c r="NQF145" s="78"/>
      <c r="NQO145" s="77"/>
      <c r="NQP145" s="77"/>
      <c r="NQQ145" s="78"/>
      <c r="NQR145" s="78"/>
      <c r="NRA145" s="77"/>
      <c r="NRB145" s="77"/>
      <c r="NRC145" s="78"/>
      <c r="NRD145" s="78"/>
      <c r="NRM145" s="77"/>
      <c r="NRN145" s="77"/>
      <c r="NRO145" s="78"/>
      <c r="NRP145" s="78"/>
      <c r="NRY145" s="77"/>
      <c r="NRZ145" s="77"/>
      <c r="NSA145" s="78"/>
      <c r="NSB145" s="78"/>
      <c r="NSK145" s="77"/>
      <c r="NSL145" s="77"/>
      <c r="NSM145" s="78"/>
      <c r="NSN145" s="78"/>
      <c r="NSW145" s="77"/>
      <c r="NSX145" s="77"/>
      <c r="NSY145" s="78"/>
      <c r="NSZ145" s="78"/>
      <c r="NTI145" s="77"/>
      <c r="NTJ145" s="77"/>
      <c r="NTK145" s="78"/>
      <c r="NTL145" s="78"/>
      <c r="NTU145" s="77"/>
      <c r="NTV145" s="77"/>
      <c r="NTW145" s="78"/>
      <c r="NTX145" s="78"/>
      <c r="NUG145" s="77"/>
      <c r="NUH145" s="77"/>
      <c r="NUI145" s="78"/>
      <c r="NUJ145" s="78"/>
      <c r="NUS145" s="77"/>
      <c r="NUT145" s="77"/>
      <c r="NUU145" s="78"/>
      <c r="NUV145" s="78"/>
      <c r="NVE145" s="77"/>
      <c r="NVF145" s="77"/>
      <c r="NVG145" s="78"/>
      <c r="NVH145" s="78"/>
      <c r="NVQ145" s="77"/>
      <c r="NVR145" s="77"/>
      <c r="NVS145" s="78"/>
      <c r="NVT145" s="78"/>
      <c r="NWC145" s="77"/>
      <c r="NWD145" s="77"/>
      <c r="NWE145" s="78"/>
      <c r="NWF145" s="78"/>
      <c r="NWO145" s="77"/>
      <c r="NWP145" s="77"/>
      <c r="NWQ145" s="78"/>
      <c r="NWR145" s="78"/>
      <c r="NXA145" s="77"/>
      <c r="NXB145" s="77"/>
      <c r="NXC145" s="78"/>
      <c r="NXD145" s="78"/>
      <c r="NXM145" s="77"/>
      <c r="NXN145" s="77"/>
      <c r="NXO145" s="78"/>
      <c r="NXP145" s="78"/>
      <c r="NXY145" s="77"/>
      <c r="NXZ145" s="77"/>
      <c r="NYA145" s="78"/>
      <c r="NYB145" s="78"/>
      <c r="NYK145" s="77"/>
      <c r="NYL145" s="77"/>
      <c r="NYM145" s="78"/>
      <c r="NYN145" s="78"/>
      <c r="NYW145" s="77"/>
      <c r="NYX145" s="77"/>
      <c r="NYY145" s="78"/>
      <c r="NYZ145" s="78"/>
      <c r="NZI145" s="77"/>
      <c r="NZJ145" s="77"/>
      <c r="NZK145" s="78"/>
      <c r="NZL145" s="78"/>
      <c r="NZU145" s="77"/>
      <c r="NZV145" s="77"/>
      <c r="NZW145" s="78"/>
      <c r="NZX145" s="78"/>
      <c r="OAG145" s="77"/>
      <c r="OAH145" s="77"/>
      <c r="OAI145" s="78"/>
      <c r="OAJ145" s="78"/>
      <c r="OAS145" s="77"/>
      <c r="OAT145" s="77"/>
      <c r="OAU145" s="78"/>
      <c r="OAV145" s="78"/>
      <c r="OBE145" s="77"/>
      <c r="OBF145" s="77"/>
      <c r="OBG145" s="78"/>
      <c r="OBH145" s="78"/>
      <c r="OBQ145" s="77"/>
      <c r="OBR145" s="77"/>
      <c r="OBS145" s="78"/>
      <c r="OBT145" s="78"/>
      <c r="OCC145" s="77"/>
      <c r="OCD145" s="77"/>
      <c r="OCE145" s="78"/>
      <c r="OCF145" s="78"/>
      <c r="OCO145" s="77"/>
      <c r="OCP145" s="77"/>
      <c r="OCQ145" s="78"/>
      <c r="OCR145" s="78"/>
      <c r="ODA145" s="77"/>
      <c r="ODB145" s="77"/>
      <c r="ODC145" s="78"/>
      <c r="ODD145" s="78"/>
      <c r="ODM145" s="77"/>
      <c r="ODN145" s="77"/>
      <c r="ODO145" s="78"/>
      <c r="ODP145" s="78"/>
      <c r="ODY145" s="77"/>
      <c r="ODZ145" s="77"/>
      <c r="OEA145" s="78"/>
      <c r="OEB145" s="78"/>
      <c r="OEK145" s="77"/>
      <c r="OEL145" s="77"/>
      <c r="OEM145" s="78"/>
      <c r="OEN145" s="78"/>
      <c r="OEW145" s="77"/>
      <c r="OEX145" s="77"/>
      <c r="OEY145" s="78"/>
      <c r="OEZ145" s="78"/>
      <c r="OFI145" s="77"/>
      <c r="OFJ145" s="77"/>
      <c r="OFK145" s="78"/>
      <c r="OFL145" s="78"/>
      <c r="OFU145" s="77"/>
      <c r="OFV145" s="77"/>
      <c r="OFW145" s="78"/>
      <c r="OFX145" s="78"/>
      <c r="OGG145" s="77"/>
      <c r="OGH145" s="77"/>
      <c r="OGI145" s="78"/>
      <c r="OGJ145" s="78"/>
      <c r="OGS145" s="77"/>
      <c r="OGT145" s="77"/>
      <c r="OGU145" s="78"/>
      <c r="OGV145" s="78"/>
      <c r="OHE145" s="77"/>
      <c r="OHF145" s="77"/>
      <c r="OHG145" s="78"/>
      <c r="OHH145" s="78"/>
      <c r="OHQ145" s="77"/>
      <c r="OHR145" s="77"/>
      <c r="OHS145" s="78"/>
      <c r="OHT145" s="78"/>
      <c r="OIC145" s="77"/>
      <c r="OID145" s="77"/>
      <c r="OIE145" s="78"/>
      <c r="OIF145" s="78"/>
      <c r="OIO145" s="77"/>
      <c r="OIP145" s="77"/>
      <c r="OIQ145" s="78"/>
      <c r="OIR145" s="78"/>
      <c r="OJA145" s="77"/>
      <c r="OJB145" s="77"/>
      <c r="OJC145" s="78"/>
      <c r="OJD145" s="78"/>
      <c r="OJM145" s="77"/>
      <c r="OJN145" s="77"/>
      <c r="OJO145" s="78"/>
      <c r="OJP145" s="78"/>
      <c r="OJY145" s="77"/>
      <c r="OJZ145" s="77"/>
      <c r="OKA145" s="78"/>
      <c r="OKB145" s="78"/>
      <c r="OKK145" s="77"/>
      <c r="OKL145" s="77"/>
      <c r="OKM145" s="78"/>
      <c r="OKN145" s="78"/>
      <c r="OKW145" s="77"/>
      <c r="OKX145" s="77"/>
      <c r="OKY145" s="78"/>
      <c r="OKZ145" s="78"/>
      <c r="OLI145" s="77"/>
      <c r="OLJ145" s="77"/>
      <c r="OLK145" s="78"/>
      <c r="OLL145" s="78"/>
      <c r="OLU145" s="77"/>
      <c r="OLV145" s="77"/>
      <c r="OLW145" s="78"/>
      <c r="OLX145" s="78"/>
      <c r="OMG145" s="77"/>
      <c r="OMH145" s="77"/>
      <c r="OMI145" s="78"/>
      <c r="OMJ145" s="78"/>
      <c r="OMS145" s="77"/>
      <c r="OMT145" s="77"/>
      <c r="OMU145" s="78"/>
      <c r="OMV145" s="78"/>
      <c r="ONE145" s="77"/>
      <c r="ONF145" s="77"/>
      <c r="ONG145" s="78"/>
      <c r="ONH145" s="78"/>
      <c r="ONQ145" s="77"/>
      <c r="ONR145" s="77"/>
      <c r="ONS145" s="78"/>
      <c r="ONT145" s="78"/>
      <c r="OOC145" s="77"/>
      <c r="OOD145" s="77"/>
      <c r="OOE145" s="78"/>
      <c r="OOF145" s="78"/>
      <c r="OOO145" s="77"/>
      <c r="OOP145" s="77"/>
      <c r="OOQ145" s="78"/>
      <c r="OOR145" s="78"/>
      <c r="OPA145" s="77"/>
      <c r="OPB145" s="77"/>
      <c r="OPC145" s="78"/>
      <c r="OPD145" s="78"/>
      <c r="OPM145" s="77"/>
      <c r="OPN145" s="77"/>
      <c r="OPO145" s="78"/>
      <c r="OPP145" s="78"/>
      <c r="OPY145" s="77"/>
      <c r="OPZ145" s="77"/>
      <c r="OQA145" s="78"/>
      <c r="OQB145" s="78"/>
      <c r="OQK145" s="77"/>
      <c r="OQL145" s="77"/>
      <c r="OQM145" s="78"/>
      <c r="OQN145" s="78"/>
      <c r="OQW145" s="77"/>
      <c r="OQX145" s="77"/>
      <c r="OQY145" s="78"/>
      <c r="OQZ145" s="78"/>
      <c r="ORI145" s="77"/>
      <c r="ORJ145" s="77"/>
      <c r="ORK145" s="78"/>
      <c r="ORL145" s="78"/>
      <c r="ORU145" s="77"/>
      <c r="ORV145" s="77"/>
      <c r="ORW145" s="78"/>
      <c r="ORX145" s="78"/>
      <c r="OSG145" s="77"/>
      <c r="OSH145" s="77"/>
      <c r="OSI145" s="78"/>
      <c r="OSJ145" s="78"/>
      <c r="OSS145" s="77"/>
      <c r="OST145" s="77"/>
      <c r="OSU145" s="78"/>
      <c r="OSV145" s="78"/>
      <c r="OTE145" s="77"/>
      <c r="OTF145" s="77"/>
      <c r="OTG145" s="78"/>
      <c r="OTH145" s="78"/>
      <c r="OTQ145" s="77"/>
      <c r="OTR145" s="77"/>
      <c r="OTS145" s="78"/>
      <c r="OTT145" s="78"/>
      <c r="OUC145" s="77"/>
      <c r="OUD145" s="77"/>
      <c r="OUE145" s="78"/>
      <c r="OUF145" s="78"/>
      <c r="OUO145" s="77"/>
      <c r="OUP145" s="77"/>
      <c r="OUQ145" s="78"/>
      <c r="OUR145" s="78"/>
      <c r="OVA145" s="77"/>
      <c r="OVB145" s="77"/>
      <c r="OVC145" s="78"/>
      <c r="OVD145" s="78"/>
      <c r="OVM145" s="77"/>
      <c r="OVN145" s="77"/>
      <c r="OVO145" s="78"/>
      <c r="OVP145" s="78"/>
      <c r="OVY145" s="77"/>
      <c r="OVZ145" s="77"/>
      <c r="OWA145" s="78"/>
      <c r="OWB145" s="78"/>
      <c r="OWK145" s="77"/>
      <c r="OWL145" s="77"/>
      <c r="OWM145" s="78"/>
      <c r="OWN145" s="78"/>
      <c r="OWW145" s="77"/>
      <c r="OWX145" s="77"/>
      <c r="OWY145" s="78"/>
      <c r="OWZ145" s="78"/>
      <c r="OXI145" s="77"/>
      <c r="OXJ145" s="77"/>
      <c r="OXK145" s="78"/>
      <c r="OXL145" s="78"/>
      <c r="OXU145" s="77"/>
      <c r="OXV145" s="77"/>
      <c r="OXW145" s="78"/>
      <c r="OXX145" s="78"/>
      <c r="OYG145" s="77"/>
      <c r="OYH145" s="77"/>
      <c r="OYI145" s="78"/>
      <c r="OYJ145" s="78"/>
      <c r="OYS145" s="77"/>
      <c r="OYT145" s="77"/>
      <c r="OYU145" s="78"/>
      <c r="OYV145" s="78"/>
      <c r="OZE145" s="77"/>
      <c r="OZF145" s="77"/>
      <c r="OZG145" s="78"/>
      <c r="OZH145" s="78"/>
      <c r="OZQ145" s="77"/>
      <c r="OZR145" s="77"/>
      <c r="OZS145" s="78"/>
      <c r="OZT145" s="78"/>
      <c r="PAC145" s="77"/>
      <c r="PAD145" s="77"/>
      <c r="PAE145" s="78"/>
      <c r="PAF145" s="78"/>
      <c r="PAO145" s="77"/>
      <c r="PAP145" s="77"/>
      <c r="PAQ145" s="78"/>
      <c r="PAR145" s="78"/>
      <c r="PBA145" s="77"/>
      <c r="PBB145" s="77"/>
      <c r="PBC145" s="78"/>
      <c r="PBD145" s="78"/>
      <c r="PBM145" s="77"/>
      <c r="PBN145" s="77"/>
      <c r="PBO145" s="78"/>
      <c r="PBP145" s="78"/>
      <c r="PBY145" s="77"/>
      <c r="PBZ145" s="77"/>
      <c r="PCA145" s="78"/>
      <c r="PCB145" s="78"/>
      <c r="PCK145" s="77"/>
      <c r="PCL145" s="77"/>
      <c r="PCM145" s="78"/>
      <c r="PCN145" s="78"/>
      <c r="PCW145" s="77"/>
      <c r="PCX145" s="77"/>
      <c r="PCY145" s="78"/>
      <c r="PCZ145" s="78"/>
      <c r="PDI145" s="77"/>
      <c r="PDJ145" s="77"/>
      <c r="PDK145" s="78"/>
      <c r="PDL145" s="78"/>
      <c r="PDU145" s="77"/>
      <c r="PDV145" s="77"/>
      <c r="PDW145" s="78"/>
      <c r="PDX145" s="78"/>
      <c r="PEG145" s="77"/>
      <c r="PEH145" s="77"/>
      <c r="PEI145" s="78"/>
      <c r="PEJ145" s="78"/>
      <c r="PES145" s="77"/>
      <c r="PET145" s="77"/>
      <c r="PEU145" s="78"/>
      <c r="PEV145" s="78"/>
      <c r="PFE145" s="77"/>
      <c r="PFF145" s="77"/>
      <c r="PFG145" s="78"/>
      <c r="PFH145" s="78"/>
      <c r="PFQ145" s="77"/>
      <c r="PFR145" s="77"/>
      <c r="PFS145" s="78"/>
      <c r="PFT145" s="78"/>
      <c r="PGC145" s="77"/>
      <c r="PGD145" s="77"/>
      <c r="PGE145" s="78"/>
      <c r="PGF145" s="78"/>
      <c r="PGO145" s="77"/>
      <c r="PGP145" s="77"/>
      <c r="PGQ145" s="78"/>
      <c r="PGR145" s="78"/>
      <c r="PHA145" s="77"/>
      <c r="PHB145" s="77"/>
      <c r="PHC145" s="78"/>
      <c r="PHD145" s="78"/>
      <c r="PHM145" s="77"/>
      <c r="PHN145" s="77"/>
      <c r="PHO145" s="78"/>
      <c r="PHP145" s="78"/>
      <c r="PHY145" s="77"/>
      <c r="PHZ145" s="77"/>
      <c r="PIA145" s="78"/>
      <c r="PIB145" s="78"/>
      <c r="PIK145" s="77"/>
      <c r="PIL145" s="77"/>
      <c r="PIM145" s="78"/>
      <c r="PIN145" s="78"/>
      <c r="PIW145" s="77"/>
      <c r="PIX145" s="77"/>
      <c r="PIY145" s="78"/>
      <c r="PIZ145" s="78"/>
      <c r="PJI145" s="77"/>
      <c r="PJJ145" s="77"/>
      <c r="PJK145" s="78"/>
      <c r="PJL145" s="78"/>
      <c r="PJU145" s="77"/>
      <c r="PJV145" s="77"/>
      <c r="PJW145" s="78"/>
      <c r="PJX145" s="78"/>
      <c r="PKG145" s="77"/>
      <c r="PKH145" s="77"/>
      <c r="PKI145" s="78"/>
      <c r="PKJ145" s="78"/>
      <c r="PKS145" s="77"/>
      <c r="PKT145" s="77"/>
      <c r="PKU145" s="78"/>
      <c r="PKV145" s="78"/>
      <c r="PLE145" s="77"/>
      <c r="PLF145" s="77"/>
      <c r="PLG145" s="78"/>
      <c r="PLH145" s="78"/>
      <c r="PLQ145" s="77"/>
      <c r="PLR145" s="77"/>
      <c r="PLS145" s="78"/>
      <c r="PLT145" s="78"/>
      <c r="PMC145" s="77"/>
      <c r="PMD145" s="77"/>
      <c r="PME145" s="78"/>
      <c r="PMF145" s="78"/>
      <c r="PMO145" s="77"/>
      <c r="PMP145" s="77"/>
      <c r="PMQ145" s="78"/>
      <c r="PMR145" s="78"/>
      <c r="PNA145" s="77"/>
      <c r="PNB145" s="77"/>
      <c r="PNC145" s="78"/>
      <c r="PND145" s="78"/>
      <c r="PNM145" s="77"/>
      <c r="PNN145" s="77"/>
      <c r="PNO145" s="78"/>
      <c r="PNP145" s="78"/>
      <c r="PNY145" s="77"/>
      <c r="PNZ145" s="77"/>
      <c r="POA145" s="78"/>
      <c r="POB145" s="78"/>
      <c r="POK145" s="77"/>
      <c r="POL145" s="77"/>
      <c r="POM145" s="78"/>
      <c r="PON145" s="78"/>
      <c r="POW145" s="77"/>
      <c r="POX145" s="77"/>
      <c r="POY145" s="78"/>
      <c r="POZ145" s="78"/>
      <c r="PPI145" s="77"/>
      <c r="PPJ145" s="77"/>
      <c r="PPK145" s="78"/>
      <c r="PPL145" s="78"/>
      <c r="PPU145" s="77"/>
      <c r="PPV145" s="77"/>
      <c r="PPW145" s="78"/>
      <c r="PPX145" s="78"/>
      <c r="PQG145" s="77"/>
      <c r="PQH145" s="77"/>
      <c r="PQI145" s="78"/>
      <c r="PQJ145" s="78"/>
      <c r="PQS145" s="77"/>
      <c r="PQT145" s="77"/>
      <c r="PQU145" s="78"/>
      <c r="PQV145" s="78"/>
      <c r="PRE145" s="77"/>
      <c r="PRF145" s="77"/>
      <c r="PRG145" s="78"/>
      <c r="PRH145" s="78"/>
      <c r="PRQ145" s="77"/>
      <c r="PRR145" s="77"/>
      <c r="PRS145" s="78"/>
      <c r="PRT145" s="78"/>
      <c r="PSC145" s="77"/>
      <c r="PSD145" s="77"/>
      <c r="PSE145" s="78"/>
      <c r="PSF145" s="78"/>
      <c r="PSO145" s="77"/>
      <c r="PSP145" s="77"/>
      <c r="PSQ145" s="78"/>
      <c r="PSR145" s="78"/>
      <c r="PTA145" s="77"/>
      <c r="PTB145" s="77"/>
      <c r="PTC145" s="78"/>
      <c r="PTD145" s="78"/>
      <c r="PTM145" s="77"/>
      <c r="PTN145" s="77"/>
      <c r="PTO145" s="78"/>
      <c r="PTP145" s="78"/>
      <c r="PTY145" s="77"/>
      <c r="PTZ145" s="77"/>
      <c r="PUA145" s="78"/>
      <c r="PUB145" s="78"/>
      <c r="PUK145" s="77"/>
      <c r="PUL145" s="77"/>
      <c r="PUM145" s="78"/>
      <c r="PUN145" s="78"/>
      <c r="PUW145" s="77"/>
      <c r="PUX145" s="77"/>
      <c r="PUY145" s="78"/>
      <c r="PUZ145" s="78"/>
      <c r="PVI145" s="77"/>
      <c r="PVJ145" s="77"/>
      <c r="PVK145" s="78"/>
      <c r="PVL145" s="78"/>
      <c r="PVU145" s="77"/>
      <c r="PVV145" s="77"/>
      <c r="PVW145" s="78"/>
      <c r="PVX145" s="78"/>
      <c r="PWG145" s="77"/>
      <c r="PWH145" s="77"/>
      <c r="PWI145" s="78"/>
      <c r="PWJ145" s="78"/>
      <c r="PWS145" s="77"/>
      <c r="PWT145" s="77"/>
      <c r="PWU145" s="78"/>
      <c r="PWV145" s="78"/>
      <c r="PXE145" s="77"/>
      <c r="PXF145" s="77"/>
      <c r="PXG145" s="78"/>
      <c r="PXH145" s="78"/>
      <c r="PXQ145" s="77"/>
      <c r="PXR145" s="77"/>
      <c r="PXS145" s="78"/>
      <c r="PXT145" s="78"/>
      <c r="PYC145" s="77"/>
      <c r="PYD145" s="77"/>
      <c r="PYE145" s="78"/>
      <c r="PYF145" s="78"/>
      <c r="PYO145" s="77"/>
      <c r="PYP145" s="77"/>
      <c r="PYQ145" s="78"/>
      <c r="PYR145" s="78"/>
      <c r="PZA145" s="77"/>
      <c r="PZB145" s="77"/>
      <c r="PZC145" s="78"/>
      <c r="PZD145" s="78"/>
      <c r="PZM145" s="77"/>
      <c r="PZN145" s="77"/>
      <c r="PZO145" s="78"/>
      <c r="PZP145" s="78"/>
      <c r="PZY145" s="77"/>
      <c r="PZZ145" s="77"/>
      <c r="QAA145" s="78"/>
      <c r="QAB145" s="78"/>
      <c r="QAK145" s="77"/>
      <c r="QAL145" s="77"/>
      <c r="QAM145" s="78"/>
      <c r="QAN145" s="78"/>
      <c r="QAW145" s="77"/>
      <c r="QAX145" s="77"/>
      <c r="QAY145" s="78"/>
      <c r="QAZ145" s="78"/>
      <c r="QBI145" s="77"/>
      <c r="QBJ145" s="77"/>
      <c r="QBK145" s="78"/>
      <c r="QBL145" s="78"/>
      <c r="QBU145" s="77"/>
      <c r="QBV145" s="77"/>
      <c r="QBW145" s="78"/>
      <c r="QBX145" s="78"/>
      <c r="QCG145" s="77"/>
      <c r="QCH145" s="77"/>
      <c r="QCI145" s="78"/>
      <c r="QCJ145" s="78"/>
      <c r="QCS145" s="77"/>
      <c r="QCT145" s="77"/>
      <c r="QCU145" s="78"/>
      <c r="QCV145" s="78"/>
      <c r="QDE145" s="77"/>
      <c r="QDF145" s="77"/>
      <c r="QDG145" s="78"/>
      <c r="QDH145" s="78"/>
      <c r="QDQ145" s="77"/>
      <c r="QDR145" s="77"/>
      <c r="QDS145" s="78"/>
      <c r="QDT145" s="78"/>
      <c r="QEC145" s="77"/>
      <c r="QED145" s="77"/>
      <c r="QEE145" s="78"/>
      <c r="QEF145" s="78"/>
      <c r="QEO145" s="77"/>
      <c r="QEP145" s="77"/>
      <c r="QEQ145" s="78"/>
      <c r="QER145" s="78"/>
      <c r="QFA145" s="77"/>
      <c r="QFB145" s="77"/>
      <c r="QFC145" s="78"/>
      <c r="QFD145" s="78"/>
      <c r="QFM145" s="77"/>
      <c r="QFN145" s="77"/>
      <c r="QFO145" s="78"/>
      <c r="QFP145" s="78"/>
      <c r="QFY145" s="77"/>
      <c r="QFZ145" s="77"/>
      <c r="QGA145" s="78"/>
      <c r="QGB145" s="78"/>
      <c r="QGK145" s="77"/>
      <c r="QGL145" s="77"/>
      <c r="QGM145" s="78"/>
      <c r="QGN145" s="78"/>
      <c r="QGW145" s="77"/>
      <c r="QGX145" s="77"/>
      <c r="QGY145" s="78"/>
      <c r="QGZ145" s="78"/>
      <c r="QHI145" s="77"/>
      <c r="QHJ145" s="77"/>
      <c r="QHK145" s="78"/>
      <c r="QHL145" s="78"/>
      <c r="QHU145" s="77"/>
      <c r="QHV145" s="77"/>
      <c r="QHW145" s="78"/>
      <c r="QHX145" s="78"/>
      <c r="QIG145" s="77"/>
      <c r="QIH145" s="77"/>
      <c r="QII145" s="78"/>
      <c r="QIJ145" s="78"/>
      <c r="QIS145" s="77"/>
      <c r="QIT145" s="77"/>
      <c r="QIU145" s="78"/>
      <c r="QIV145" s="78"/>
      <c r="QJE145" s="77"/>
      <c r="QJF145" s="77"/>
      <c r="QJG145" s="78"/>
      <c r="QJH145" s="78"/>
      <c r="QJQ145" s="77"/>
      <c r="QJR145" s="77"/>
      <c r="QJS145" s="78"/>
      <c r="QJT145" s="78"/>
      <c r="QKC145" s="77"/>
      <c r="QKD145" s="77"/>
      <c r="QKE145" s="78"/>
      <c r="QKF145" s="78"/>
      <c r="QKO145" s="77"/>
      <c r="QKP145" s="77"/>
      <c r="QKQ145" s="78"/>
      <c r="QKR145" s="78"/>
      <c r="QLA145" s="77"/>
      <c r="QLB145" s="77"/>
      <c r="QLC145" s="78"/>
      <c r="QLD145" s="78"/>
      <c r="QLM145" s="77"/>
      <c r="QLN145" s="77"/>
      <c r="QLO145" s="78"/>
      <c r="QLP145" s="78"/>
      <c r="QLY145" s="77"/>
      <c r="QLZ145" s="77"/>
      <c r="QMA145" s="78"/>
      <c r="QMB145" s="78"/>
      <c r="QMK145" s="77"/>
      <c r="QML145" s="77"/>
      <c r="QMM145" s="78"/>
      <c r="QMN145" s="78"/>
      <c r="QMW145" s="77"/>
      <c r="QMX145" s="77"/>
      <c r="QMY145" s="78"/>
      <c r="QMZ145" s="78"/>
      <c r="QNI145" s="77"/>
      <c r="QNJ145" s="77"/>
      <c r="QNK145" s="78"/>
      <c r="QNL145" s="78"/>
      <c r="QNU145" s="77"/>
      <c r="QNV145" s="77"/>
      <c r="QNW145" s="78"/>
      <c r="QNX145" s="78"/>
      <c r="QOG145" s="77"/>
      <c r="QOH145" s="77"/>
      <c r="QOI145" s="78"/>
      <c r="QOJ145" s="78"/>
      <c r="QOS145" s="77"/>
      <c r="QOT145" s="77"/>
      <c r="QOU145" s="78"/>
      <c r="QOV145" s="78"/>
      <c r="QPE145" s="77"/>
      <c r="QPF145" s="77"/>
      <c r="QPG145" s="78"/>
      <c r="QPH145" s="78"/>
      <c r="QPQ145" s="77"/>
      <c r="QPR145" s="77"/>
      <c r="QPS145" s="78"/>
      <c r="QPT145" s="78"/>
      <c r="QQC145" s="77"/>
      <c r="QQD145" s="77"/>
      <c r="QQE145" s="78"/>
      <c r="QQF145" s="78"/>
      <c r="QQO145" s="77"/>
      <c r="QQP145" s="77"/>
      <c r="QQQ145" s="78"/>
      <c r="QQR145" s="78"/>
      <c r="QRA145" s="77"/>
      <c r="QRB145" s="77"/>
      <c r="QRC145" s="78"/>
      <c r="QRD145" s="78"/>
      <c r="QRM145" s="77"/>
      <c r="QRN145" s="77"/>
      <c r="QRO145" s="78"/>
      <c r="QRP145" s="78"/>
      <c r="QRY145" s="77"/>
      <c r="QRZ145" s="77"/>
      <c r="QSA145" s="78"/>
      <c r="QSB145" s="78"/>
      <c r="QSK145" s="77"/>
      <c r="QSL145" s="77"/>
      <c r="QSM145" s="78"/>
      <c r="QSN145" s="78"/>
      <c r="QSW145" s="77"/>
      <c r="QSX145" s="77"/>
      <c r="QSY145" s="78"/>
      <c r="QSZ145" s="78"/>
      <c r="QTI145" s="77"/>
      <c r="QTJ145" s="77"/>
      <c r="QTK145" s="78"/>
      <c r="QTL145" s="78"/>
      <c r="QTU145" s="77"/>
      <c r="QTV145" s="77"/>
      <c r="QTW145" s="78"/>
      <c r="QTX145" s="78"/>
      <c r="QUG145" s="77"/>
      <c r="QUH145" s="77"/>
      <c r="QUI145" s="78"/>
      <c r="QUJ145" s="78"/>
      <c r="QUS145" s="77"/>
      <c r="QUT145" s="77"/>
      <c r="QUU145" s="78"/>
      <c r="QUV145" s="78"/>
      <c r="QVE145" s="77"/>
      <c r="QVF145" s="77"/>
      <c r="QVG145" s="78"/>
      <c r="QVH145" s="78"/>
      <c r="QVQ145" s="77"/>
      <c r="QVR145" s="77"/>
      <c r="QVS145" s="78"/>
      <c r="QVT145" s="78"/>
      <c r="QWC145" s="77"/>
      <c r="QWD145" s="77"/>
      <c r="QWE145" s="78"/>
      <c r="QWF145" s="78"/>
      <c r="QWO145" s="77"/>
      <c r="QWP145" s="77"/>
      <c r="QWQ145" s="78"/>
      <c r="QWR145" s="78"/>
      <c r="QXA145" s="77"/>
      <c r="QXB145" s="77"/>
      <c r="QXC145" s="78"/>
      <c r="QXD145" s="78"/>
      <c r="QXM145" s="77"/>
      <c r="QXN145" s="77"/>
      <c r="QXO145" s="78"/>
      <c r="QXP145" s="78"/>
      <c r="QXY145" s="77"/>
      <c r="QXZ145" s="77"/>
      <c r="QYA145" s="78"/>
      <c r="QYB145" s="78"/>
      <c r="QYK145" s="77"/>
      <c r="QYL145" s="77"/>
      <c r="QYM145" s="78"/>
      <c r="QYN145" s="78"/>
      <c r="QYW145" s="77"/>
      <c r="QYX145" s="77"/>
      <c r="QYY145" s="78"/>
      <c r="QYZ145" s="78"/>
      <c r="QZI145" s="77"/>
      <c r="QZJ145" s="77"/>
      <c r="QZK145" s="78"/>
      <c r="QZL145" s="78"/>
      <c r="QZU145" s="77"/>
      <c r="QZV145" s="77"/>
      <c r="QZW145" s="78"/>
      <c r="QZX145" s="78"/>
      <c r="RAG145" s="77"/>
      <c r="RAH145" s="77"/>
      <c r="RAI145" s="78"/>
      <c r="RAJ145" s="78"/>
      <c r="RAS145" s="77"/>
      <c r="RAT145" s="77"/>
      <c r="RAU145" s="78"/>
      <c r="RAV145" s="78"/>
      <c r="RBE145" s="77"/>
      <c r="RBF145" s="77"/>
      <c r="RBG145" s="78"/>
      <c r="RBH145" s="78"/>
      <c r="RBQ145" s="77"/>
      <c r="RBR145" s="77"/>
      <c r="RBS145" s="78"/>
      <c r="RBT145" s="78"/>
      <c r="RCC145" s="77"/>
      <c r="RCD145" s="77"/>
      <c r="RCE145" s="78"/>
      <c r="RCF145" s="78"/>
      <c r="RCO145" s="77"/>
      <c r="RCP145" s="77"/>
      <c r="RCQ145" s="78"/>
      <c r="RCR145" s="78"/>
      <c r="RDA145" s="77"/>
      <c r="RDB145" s="77"/>
      <c r="RDC145" s="78"/>
      <c r="RDD145" s="78"/>
      <c r="RDM145" s="77"/>
      <c r="RDN145" s="77"/>
      <c r="RDO145" s="78"/>
      <c r="RDP145" s="78"/>
      <c r="RDY145" s="77"/>
      <c r="RDZ145" s="77"/>
      <c r="REA145" s="78"/>
      <c r="REB145" s="78"/>
      <c r="REK145" s="77"/>
      <c r="REL145" s="77"/>
      <c r="REM145" s="78"/>
      <c r="REN145" s="78"/>
      <c r="REW145" s="77"/>
      <c r="REX145" s="77"/>
      <c r="REY145" s="78"/>
      <c r="REZ145" s="78"/>
      <c r="RFI145" s="77"/>
      <c r="RFJ145" s="77"/>
      <c r="RFK145" s="78"/>
      <c r="RFL145" s="78"/>
      <c r="RFU145" s="77"/>
      <c r="RFV145" s="77"/>
      <c r="RFW145" s="78"/>
      <c r="RFX145" s="78"/>
      <c r="RGG145" s="77"/>
      <c r="RGH145" s="77"/>
      <c r="RGI145" s="78"/>
      <c r="RGJ145" s="78"/>
      <c r="RGS145" s="77"/>
      <c r="RGT145" s="77"/>
      <c r="RGU145" s="78"/>
      <c r="RGV145" s="78"/>
      <c r="RHE145" s="77"/>
      <c r="RHF145" s="77"/>
      <c r="RHG145" s="78"/>
      <c r="RHH145" s="78"/>
      <c r="RHQ145" s="77"/>
      <c r="RHR145" s="77"/>
      <c r="RHS145" s="78"/>
      <c r="RHT145" s="78"/>
      <c r="RIC145" s="77"/>
      <c r="RID145" s="77"/>
      <c r="RIE145" s="78"/>
      <c r="RIF145" s="78"/>
      <c r="RIO145" s="77"/>
      <c r="RIP145" s="77"/>
      <c r="RIQ145" s="78"/>
      <c r="RIR145" s="78"/>
      <c r="RJA145" s="77"/>
      <c r="RJB145" s="77"/>
      <c r="RJC145" s="78"/>
      <c r="RJD145" s="78"/>
      <c r="RJM145" s="77"/>
      <c r="RJN145" s="77"/>
      <c r="RJO145" s="78"/>
      <c r="RJP145" s="78"/>
      <c r="RJY145" s="77"/>
      <c r="RJZ145" s="77"/>
      <c r="RKA145" s="78"/>
      <c r="RKB145" s="78"/>
      <c r="RKK145" s="77"/>
      <c r="RKL145" s="77"/>
      <c r="RKM145" s="78"/>
      <c r="RKN145" s="78"/>
      <c r="RKW145" s="77"/>
      <c r="RKX145" s="77"/>
      <c r="RKY145" s="78"/>
      <c r="RKZ145" s="78"/>
      <c r="RLI145" s="77"/>
      <c r="RLJ145" s="77"/>
      <c r="RLK145" s="78"/>
      <c r="RLL145" s="78"/>
      <c r="RLU145" s="77"/>
      <c r="RLV145" s="77"/>
      <c r="RLW145" s="78"/>
      <c r="RLX145" s="78"/>
      <c r="RMG145" s="77"/>
      <c r="RMH145" s="77"/>
      <c r="RMI145" s="78"/>
      <c r="RMJ145" s="78"/>
      <c r="RMS145" s="77"/>
      <c r="RMT145" s="77"/>
      <c r="RMU145" s="78"/>
      <c r="RMV145" s="78"/>
      <c r="RNE145" s="77"/>
      <c r="RNF145" s="77"/>
      <c r="RNG145" s="78"/>
      <c r="RNH145" s="78"/>
      <c r="RNQ145" s="77"/>
      <c r="RNR145" s="77"/>
      <c r="RNS145" s="78"/>
      <c r="RNT145" s="78"/>
      <c r="ROC145" s="77"/>
      <c r="ROD145" s="77"/>
      <c r="ROE145" s="78"/>
      <c r="ROF145" s="78"/>
      <c r="ROO145" s="77"/>
      <c r="ROP145" s="77"/>
      <c r="ROQ145" s="78"/>
      <c r="ROR145" s="78"/>
      <c r="RPA145" s="77"/>
      <c r="RPB145" s="77"/>
      <c r="RPC145" s="78"/>
      <c r="RPD145" s="78"/>
      <c r="RPM145" s="77"/>
      <c r="RPN145" s="77"/>
      <c r="RPO145" s="78"/>
      <c r="RPP145" s="78"/>
      <c r="RPY145" s="77"/>
      <c r="RPZ145" s="77"/>
      <c r="RQA145" s="78"/>
      <c r="RQB145" s="78"/>
      <c r="RQK145" s="77"/>
      <c r="RQL145" s="77"/>
      <c r="RQM145" s="78"/>
      <c r="RQN145" s="78"/>
      <c r="RQW145" s="77"/>
      <c r="RQX145" s="77"/>
      <c r="RQY145" s="78"/>
      <c r="RQZ145" s="78"/>
      <c r="RRI145" s="77"/>
      <c r="RRJ145" s="77"/>
      <c r="RRK145" s="78"/>
      <c r="RRL145" s="78"/>
      <c r="RRU145" s="77"/>
      <c r="RRV145" s="77"/>
      <c r="RRW145" s="78"/>
      <c r="RRX145" s="78"/>
      <c r="RSG145" s="77"/>
      <c r="RSH145" s="77"/>
      <c r="RSI145" s="78"/>
      <c r="RSJ145" s="78"/>
      <c r="RSS145" s="77"/>
      <c r="RST145" s="77"/>
      <c r="RSU145" s="78"/>
      <c r="RSV145" s="78"/>
      <c r="RTE145" s="77"/>
      <c r="RTF145" s="77"/>
      <c r="RTG145" s="78"/>
      <c r="RTH145" s="78"/>
      <c r="RTQ145" s="77"/>
      <c r="RTR145" s="77"/>
      <c r="RTS145" s="78"/>
      <c r="RTT145" s="78"/>
      <c r="RUC145" s="77"/>
      <c r="RUD145" s="77"/>
      <c r="RUE145" s="78"/>
      <c r="RUF145" s="78"/>
      <c r="RUO145" s="77"/>
      <c r="RUP145" s="77"/>
      <c r="RUQ145" s="78"/>
      <c r="RUR145" s="78"/>
      <c r="RVA145" s="77"/>
      <c r="RVB145" s="77"/>
      <c r="RVC145" s="78"/>
      <c r="RVD145" s="78"/>
      <c r="RVM145" s="77"/>
      <c r="RVN145" s="77"/>
      <c r="RVO145" s="78"/>
      <c r="RVP145" s="78"/>
      <c r="RVY145" s="77"/>
      <c r="RVZ145" s="77"/>
      <c r="RWA145" s="78"/>
      <c r="RWB145" s="78"/>
      <c r="RWK145" s="77"/>
      <c r="RWL145" s="77"/>
      <c r="RWM145" s="78"/>
      <c r="RWN145" s="78"/>
      <c r="RWW145" s="77"/>
      <c r="RWX145" s="77"/>
      <c r="RWY145" s="78"/>
      <c r="RWZ145" s="78"/>
      <c r="RXI145" s="77"/>
      <c r="RXJ145" s="77"/>
      <c r="RXK145" s="78"/>
      <c r="RXL145" s="78"/>
      <c r="RXU145" s="77"/>
      <c r="RXV145" s="77"/>
      <c r="RXW145" s="78"/>
      <c r="RXX145" s="78"/>
      <c r="RYG145" s="77"/>
      <c r="RYH145" s="77"/>
      <c r="RYI145" s="78"/>
      <c r="RYJ145" s="78"/>
      <c r="RYS145" s="77"/>
      <c r="RYT145" s="77"/>
      <c r="RYU145" s="78"/>
      <c r="RYV145" s="78"/>
      <c r="RZE145" s="77"/>
      <c r="RZF145" s="77"/>
      <c r="RZG145" s="78"/>
      <c r="RZH145" s="78"/>
      <c r="RZQ145" s="77"/>
      <c r="RZR145" s="77"/>
      <c r="RZS145" s="78"/>
      <c r="RZT145" s="78"/>
      <c r="SAC145" s="77"/>
      <c r="SAD145" s="77"/>
      <c r="SAE145" s="78"/>
      <c r="SAF145" s="78"/>
      <c r="SAO145" s="77"/>
      <c r="SAP145" s="77"/>
      <c r="SAQ145" s="78"/>
      <c r="SAR145" s="78"/>
      <c r="SBA145" s="77"/>
      <c r="SBB145" s="77"/>
      <c r="SBC145" s="78"/>
      <c r="SBD145" s="78"/>
      <c r="SBM145" s="77"/>
      <c r="SBN145" s="77"/>
      <c r="SBO145" s="78"/>
      <c r="SBP145" s="78"/>
      <c r="SBY145" s="77"/>
      <c r="SBZ145" s="77"/>
      <c r="SCA145" s="78"/>
      <c r="SCB145" s="78"/>
      <c r="SCK145" s="77"/>
      <c r="SCL145" s="77"/>
      <c r="SCM145" s="78"/>
      <c r="SCN145" s="78"/>
      <c r="SCW145" s="77"/>
      <c r="SCX145" s="77"/>
      <c r="SCY145" s="78"/>
      <c r="SCZ145" s="78"/>
      <c r="SDI145" s="77"/>
      <c r="SDJ145" s="77"/>
      <c r="SDK145" s="78"/>
      <c r="SDL145" s="78"/>
      <c r="SDU145" s="77"/>
      <c r="SDV145" s="77"/>
      <c r="SDW145" s="78"/>
      <c r="SDX145" s="78"/>
      <c r="SEG145" s="77"/>
      <c r="SEH145" s="77"/>
      <c r="SEI145" s="78"/>
      <c r="SEJ145" s="78"/>
      <c r="SES145" s="77"/>
      <c r="SET145" s="77"/>
      <c r="SEU145" s="78"/>
      <c r="SEV145" s="78"/>
      <c r="SFE145" s="77"/>
      <c r="SFF145" s="77"/>
      <c r="SFG145" s="78"/>
      <c r="SFH145" s="78"/>
      <c r="SFQ145" s="77"/>
      <c r="SFR145" s="77"/>
      <c r="SFS145" s="78"/>
      <c r="SFT145" s="78"/>
      <c r="SGC145" s="77"/>
      <c r="SGD145" s="77"/>
      <c r="SGE145" s="78"/>
      <c r="SGF145" s="78"/>
      <c r="SGO145" s="77"/>
      <c r="SGP145" s="77"/>
      <c r="SGQ145" s="78"/>
      <c r="SGR145" s="78"/>
      <c r="SHA145" s="77"/>
      <c r="SHB145" s="77"/>
      <c r="SHC145" s="78"/>
      <c r="SHD145" s="78"/>
      <c r="SHM145" s="77"/>
      <c r="SHN145" s="77"/>
      <c r="SHO145" s="78"/>
      <c r="SHP145" s="78"/>
      <c r="SHY145" s="77"/>
      <c r="SHZ145" s="77"/>
      <c r="SIA145" s="78"/>
      <c r="SIB145" s="78"/>
      <c r="SIK145" s="77"/>
      <c r="SIL145" s="77"/>
      <c r="SIM145" s="78"/>
      <c r="SIN145" s="78"/>
      <c r="SIW145" s="77"/>
      <c r="SIX145" s="77"/>
      <c r="SIY145" s="78"/>
      <c r="SIZ145" s="78"/>
      <c r="SJI145" s="77"/>
      <c r="SJJ145" s="77"/>
      <c r="SJK145" s="78"/>
      <c r="SJL145" s="78"/>
      <c r="SJU145" s="77"/>
      <c r="SJV145" s="77"/>
      <c r="SJW145" s="78"/>
      <c r="SJX145" s="78"/>
      <c r="SKG145" s="77"/>
      <c r="SKH145" s="77"/>
      <c r="SKI145" s="78"/>
      <c r="SKJ145" s="78"/>
      <c r="SKS145" s="77"/>
      <c r="SKT145" s="77"/>
      <c r="SKU145" s="78"/>
      <c r="SKV145" s="78"/>
      <c r="SLE145" s="77"/>
      <c r="SLF145" s="77"/>
      <c r="SLG145" s="78"/>
      <c r="SLH145" s="78"/>
      <c r="SLQ145" s="77"/>
      <c r="SLR145" s="77"/>
      <c r="SLS145" s="78"/>
      <c r="SLT145" s="78"/>
      <c r="SMC145" s="77"/>
      <c r="SMD145" s="77"/>
      <c r="SME145" s="78"/>
      <c r="SMF145" s="78"/>
      <c r="SMO145" s="77"/>
      <c r="SMP145" s="77"/>
      <c r="SMQ145" s="78"/>
      <c r="SMR145" s="78"/>
      <c r="SNA145" s="77"/>
      <c r="SNB145" s="77"/>
      <c r="SNC145" s="78"/>
      <c r="SND145" s="78"/>
      <c r="SNM145" s="77"/>
      <c r="SNN145" s="77"/>
      <c r="SNO145" s="78"/>
      <c r="SNP145" s="78"/>
      <c r="SNY145" s="77"/>
      <c r="SNZ145" s="77"/>
      <c r="SOA145" s="78"/>
      <c r="SOB145" s="78"/>
      <c r="SOK145" s="77"/>
      <c r="SOL145" s="77"/>
      <c r="SOM145" s="78"/>
      <c r="SON145" s="78"/>
      <c r="SOW145" s="77"/>
      <c r="SOX145" s="77"/>
      <c r="SOY145" s="78"/>
      <c r="SOZ145" s="78"/>
      <c r="SPI145" s="77"/>
      <c r="SPJ145" s="77"/>
      <c r="SPK145" s="78"/>
      <c r="SPL145" s="78"/>
      <c r="SPU145" s="77"/>
      <c r="SPV145" s="77"/>
      <c r="SPW145" s="78"/>
      <c r="SPX145" s="78"/>
      <c r="SQG145" s="77"/>
      <c r="SQH145" s="77"/>
      <c r="SQI145" s="78"/>
      <c r="SQJ145" s="78"/>
      <c r="SQS145" s="77"/>
      <c r="SQT145" s="77"/>
      <c r="SQU145" s="78"/>
      <c r="SQV145" s="78"/>
      <c r="SRE145" s="77"/>
      <c r="SRF145" s="77"/>
      <c r="SRG145" s="78"/>
      <c r="SRH145" s="78"/>
      <c r="SRQ145" s="77"/>
      <c r="SRR145" s="77"/>
      <c r="SRS145" s="78"/>
      <c r="SRT145" s="78"/>
      <c r="SSC145" s="77"/>
      <c r="SSD145" s="77"/>
      <c r="SSE145" s="78"/>
      <c r="SSF145" s="78"/>
      <c r="SSO145" s="77"/>
      <c r="SSP145" s="77"/>
      <c r="SSQ145" s="78"/>
      <c r="SSR145" s="78"/>
      <c r="STA145" s="77"/>
      <c r="STB145" s="77"/>
      <c r="STC145" s="78"/>
      <c r="STD145" s="78"/>
      <c r="STM145" s="77"/>
      <c r="STN145" s="77"/>
      <c r="STO145" s="78"/>
      <c r="STP145" s="78"/>
      <c r="STY145" s="77"/>
      <c r="STZ145" s="77"/>
      <c r="SUA145" s="78"/>
      <c r="SUB145" s="78"/>
      <c r="SUK145" s="77"/>
      <c r="SUL145" s="77"/>
      <c r="SUM145" s="78"/>
      <c r="SUN145" s="78"/>
      <c r="SUW145" s="77"/>
      <c r="SUX145" s="77"/>
      <c r="SUY145" s="78"/>
      <c r="SUZ145" s="78"/>
      <c r="SVI145" s="77"/>
      <c r="SVJ145" s="77"/>
      <c r="SVK145" s="78"/>
      <c r="SVL145" s="78"/>
      <c r="SVU145" s="77"/>
      <c r="SVV145" s="77"/>
      <c r="SVW145" s="78"/>
      <c r="SVX145" s="78"/>
      <c r="SWG145" s="77"/>
      <c r="SWH145" s="77"/>
      <c r="SWI145" s="78"/>
      <c r="SWJ145" s="78"/>
      <c r="SWS145" s="77"/>
      <c r="SWT145" s="77"/>
      <c r="SWU145" s="78"/>
      <c r="SWV145" s="78"/>
      <c r="SXE145" s="77"/>
      <c r="SXF145" s="77"/>
      <c r="SXG145" s="78"/>
      <c r="SXH145" s="78"/>
      <c r="SXQ145" s="77"/>
      <c r="SXR145" s="77"/>
      <c r="SXS145" s="78"/>
      <c r="SXT145" s="78"/>
      <c r="SYC145" s="77"/>
      <c r="SYD145" s="77"/>
      <c r="SYE145" s="78"/>
      <c r="SYF145" s="78"/>
      <c r="SYO145" s="77"/>
      <c r="SYP145" s="77"/>
      <c r="SYQ145" s="78"/>
      <c r="SYR145" s="78"/>
      <c r="SZA145" s="77"/>
      <c r="SZB145" s="77"/>
      <c r="SZC145" s="78"/>
      <c r="SZD145" s="78"/>
      <c r="SZM145" s="77"/>
      <c r="SZN145" s="77"/>
      <c r="SZO145" s="78"/>
      <c r="SZP145" s="78"/>
      <c r="SZY145" s="77"/>
      <c r="SZZ145" s="77"/>
      <c r="TAA145" s="78"/>
      <c r="TAB145" s="78"/>
      <c r="TAK145" s="77"/>
      <c r="TAL145" s="77"/>
      <c r="TAM145" s="78"/>
      <c r="TAN145" s="78"/>
      <c r="TAW145" s="77"/>
      <c r="TAX145" s="77"/>
      <c r="TAY145" s="78"/>
      <c r="TAZ145" s="78"/>
      <c r="TBI145" s="77"/>
      <c r="TBJ145" s="77"/>
      <c r="TBK145" s="78"/>
      <c r="TBL145" s="78"/>
      <c r="TBU145" s="77"/>
      <c r="TBV145" s="77"/>
      <c r="TBW145" s="78"/>
      <c r="TBX145" s="78"/>
      <c r="TCG145" s="77"/>
      <c r="TCH145" s="77"/>
      <c r="TCI145" s="78"/>
      <c r="TCJ145" s="78"/>
      <c r="TCS145" s="77"/>
      <c r="TCT145" s="77"/>
      <c r="TCU145" s="78"/>
      <c r="TCV145" s="78"/>
      <c r="TDE145" s="77"/>
      <c r="TDF145" s="77"/>
      <c r="TDG145" s="78"/>
      <c r="TDH145" s="78"/>
      <c r="TDQ145" s="77"/>
      <c r="TDR145" s="77"/>
      <c r="TDS145" s="78"/>
      <c r="TDT145" s="78"/>
      <c r="TEC145" s="77"/>
      <c r="TED145" s="77"/>
      <c r="TEE145" s="78"/>
      <c r="TEF145" s="78"/>
      <c r="TEO145" s="77"/>
      <c r="TEP145" s="77"/>
      <c r="TEQ145" s="78"/>
      <c r="TER145" s="78"/>
      <c r="TFA145" s="77"/>
      <c r="TFB145" s="77"/>
      <c r="TFC145" s="78"/>
      <c r="TFD145" s="78"/>
      <c r="TFM145" s="77"/>
      <c r="TFN145" s="77"/>
      <c r="TFO145" s="78"/>
      <c r="TFP145" s="78"/>
      <c r="TFY145" s="77"/>
      <c r="TFZ145" s="77"/>
      <c r="TGA145" s="78"/>
      <c r="TGB145" s="78"/>
      <c r="TGK145" s="77"/>
      <c r="TGL145" s="77"/>
      <c r="TGM145" s="78"/>
      <c r="TGN145" s="78"/>
      <c r="TGW145" s="77"/>
      <c r="TGX145" s="77"/>
      <c r="TGY145" s="78"/>
      <c r="TGZ145" s="78"/>
      <c r="THI145" s="77"/>
      <c r="THJ145" s="77"/>
      <c r="THK145" s="78"/>
      <c r="THL145" s="78"/>
      <c r="THU145" s="77"/>
      <c r="THV145" s="77"/>
      <c r="THW145" s="78"/>
      <c r="THX145" s="78"/>
      <c r="TIG145" s="77"/>
      <c r="TIH145" s="77"/>
      <c r="TII145" s="78"/>
      <c r="TIJ145" s="78"/>
      <c r="TIS145" s="77"/>
      <c r="TIT145" s="77"/>
      <c r="TIU145" s="78"/>
      <c r="TIV145" s="78"/>
      <c r="TJE145" s="77"/>
      <c r="TJF145" s="77"/>
      <c r="TJG145" s="78"/>
      <c r="TJH145" s="78"/>
      <c r="TJQ145" s="77"/>
      <c r="TJR145" s="77"/>
      <c r="TJS145" s="78"/>
      <c r="TJT145" s="78"/>
      <c r="TKC145" s="77"/>
      <c r="TKD145" s="77"/>
      <c r="TKE145" s="78"/>
      <c r="TKF145" s="78"/>
      <c r="TKO145" s="77"/>
      <c r="TKP145" s="77"/>
      <c r="TKQ145" s="78"/>
      <c r="TKR145" s="78"/>
      <c r="TLA145" s="77"/>
      <c r="TLB145" s="77"/>
      <c r="TLC145" s="78"/>
      <c r="TLD145" s="78"/>
      <c r="TLM145" s="77"/>
      <c r="TLN145" s="77"/>
      <c r="TLO145" s="78"/>
      <c r="TLP145" s="78"/>
      <c r="TLY145" s="77"/>
      <c r="TLZ145" s="77"/>
      <c r="TMA145" s="78"/>
      <c r="TMB145" s="78"/>
      <c r="TMK145" s="77"/>
      <c r="TML145" s="77"/>
      <c r="TMM145" s="78"/>
      <c r="TMN145" s="78"/>
      <c r="TMW145" s="77"/>
      <c r="TMX145" s="77"/>
      <c r="TMY145" s="78"/>
      <c r="TMZ145" s="78"/>
      <c r="TNI145" s="77"/>
      <c r="TNJ145" s="77"/>
      <c r="TNK145" s="78"/>
      <c r="TNL145" s="78"/>
      <c r="TNU145" s="77"/>
      <c r="TNV145" s="77"/>
      <c r="TNW145" s="78"/>
      <c r="TNX145" s="78"/>
      <c r="TOG145" s="77"/>
      <c r="TOH145" s="77"/>
      <c r="TOI145" s="78"/>
      <c r="TOJ145" s="78"/>
      <c r="TOS145" s="77"/>
      <c r="TOT145" s="77"/>
      <c r="TOU145" s="78"/>
      <c r="TOV145" s="78"/>
      <c r="TPE145" s="77"/>
      <c r="TPF145" s="77"/>
      <c r="TPG145" s="78"/>
      <c r="TPH145" s="78"/>
      <c r="TPQ145" s="77"/>
      <c r="TPR145" s="77"/>
      <c r="TPS145" s="78"/>
      <c r="TPT145" s="78"/>
      <c r="TQC145" s="77"/>
      <c r="TQD145" s="77"/>
      <c r="TQE145" s="78"/>
      <c r="TQF145" s="78"/>
      <c r="TQO145" s="77"/>
      <c r="TQP145" s="77"/>
      <c r="TQQ145" s="78"/>
      <c r="TQR145" s="78"/>
      <c r="TRA145" s="77"/>
      <c r="TRB145" s="77"/>
      <c r="TRC145" s="78"/>
      <c r="TRD145" s="78"/>
      <c r="TRM145" s="77"/>
      <c r="TRN145" s="77"/>
      <c r="TRO145" s="78"/>
      <c r="TRP145" s="78"/>
      <c r="TRY145" s="77"/>
      <c r="TRZ145" s="77"/>
      <c r="TSA145" s="78"/>
      <c r="TSB145" s="78"/>
      <c r="TSK145" s="77"/>
      <c r="TSL145" s="77"/>
      <c r="TSM145" s="78"/>
      <c r="TSN145" s="78"/>
      <c r="TSW145" s="77"/>
      <c r="TSX145" s="77"/>
      <c r="TSY145" s="78"/>
      <c r="TSZ145" s="78"/>
      <c r="TTI145" s="77"/>
      <c r="TTJ145" s="77"/>
      <c r="TTK145" s="78"/>
      <c r="TTL145" s="78"/>
      <c r="TTU145" s="77"/>
      <c r="TTV145" s="77"/>
      <c r="TTW145" s="78"/>
      <c r="TTX145" s="78"/>
      <c r="TUG145" s="77"/>
      <c r="TUH145" s="77"/>
      <c r="TUI145" s="78"/>
      <c r="TUJ145" s="78"/>
      <c r="TUS145" s="77"/>
      <c r="TUT145" s="77"/>
      <c r="TUU145" s="78"/>
      <c r="TUV145" s="78"/>
      <c r="TVE145" s="77"/>
      <c r="TVF145" s="77"/>
      <c r="TVG145" s="78"/>
      <c r="TVH145" s="78"/>
      <c r="TVQ145" s="77"/>
      <c r="TVR145" s="77"/>
      <c r="TVS145" s="78"/>
      <c r="TVT145" s="78"/>
      <c r="TWC145" s="77"/>
      <c r="TWD145" s="77"/>
      <c r="TWE145" s="78"/>
      <c r="TWF145" s="78"/>
      <c r="TWO145" s="77"/>
      <c r="TWP145" s="77"/>
      <c r="TWQ145" s="78"/>
      <c r="TWR145" s="78"/>
      <c r="TXA145" s="77"/>
      <c r="TXB145" s="77"/>
      <c r="TXC145" s="78"/>
      <c r="TXD145" s="78"/>
      <c r="TXM145" s="77"/>
      <c r="TXN145" s="77"/>
      <c r="TXO145" s="78"/>
      <c r="TXP145" s="78"/>
      <c r="TXY145" s="77"/>
      <c r="TXZ145" s="77"/>
      <c r="TYA145" s="78"/>
      <c r="TYB145" s="78"/>
      <c r="TYK145" s="77"/>
      <c r="TYL145" s="77"/>
      <c r="TYM145" s="78"/>
      <c r="TYN145" s="78"/>
      <c r="TYW145" s="77"/>
      <c r="TYX145" s="77"/>
      <c r="TYY145" s="78"/>
      <c r="TYZ145" s="78"/>
      <c r="TZI145" s="77"/>
      <c r="TZJ145" s="77"/>
      <c r="TZK145" s="78"/>
      <c r="TZL145" s="78"/>
      <c r="TZU145" s="77"/>
      <c r="TZV145" s="77"/>
      <c r="TZW145" s="78"/>
      <c r="TZX145" s="78"/>
      <c r="UAG145" s="77"/>
      <c r="UAH145" s="77"/>
      <c r="UAI145" s="78"/>
      <c r="UAJ145" s="78"/>
      <c r="UAS145" s="77"/>
      <c r="UAT145" s="77"/>
      <c r="UAU145" s="78"/>
      <c r="UAV145" s="78"/>
      <c r="UBE145" s="77"/>
      <c r="UBF145" s="77"/>
      <c r="UBG145" s="78"/>
      <c r="UBH145" s="78"/>
      <c r="UBQ145" s="77"/>
      <c r="UBR145" s="77"/>
      <c r="UBS145" s="78"/>
      <c r="UBT145" s="78"/>
      <c r="UCC145" s="77"/>
      <c r="UCD145" s="77"/>
      <c r="UCE145" s="78"/>
      <c r="UCF145" s="78"/>
      <c r="UCO145" s="77"/>
      <c r="UCP145" s="77"/>
      <c r="UCQ145" s="78"/>
      <c r="UCR145" s="78"/>
      <c r="UDA145" s="77"/>
      <c r="UDB145" s="77"/>
      <c r="UDC145" s="78"/>
      <c r="UDD145" s="78"/>
      <c r="UDM145" s="77"/>
      <c r="UDN145" s="77"/>
      <c r="UDO145" s="78"/>
      <c r="UDP145" s="78"/>
      <c r="UDY145" s="77"/>
      <c r="UDZ145" s="77"/>
      <c r="UEA145" s="78"/>
      <c r="UEB145" s="78"/>
      <c r="UEK145" s="77"/>
      <c r="UEL145" s="77"/>
      <c r="UEM145" s="78"/>
      <c r="UEN145" s="78"/>
      <c r="UEW145" s="77"/>
      <c r="UEX145" s="77"/>
      <c r="UEY145" s="78"/>
      <c r="UEZ145" s="78"/>
      <c r="UFI145" s="77"/>
      <c r="UFJ145" s="77"/>
      <c r="UFK145" s="78"/>
      <c r="UFL145" s="78"/>
      <c r="UFU145" s="77"/>
      <c r="UFV145" s="77"/>
      <c r="UFW145" s="78"/>
      <c r="UFX145" s="78"/>
      <c r="UGG145" s="77"/>
      <c r="UGH145" s="77"/>
      <c r="UGI145" s="78"/>
      <c r="UGJ145" s="78"/>
      <c r="UGS145" s="77"/>
      <c r="UGT145" s="77"/>
      <c r="UGU145" s="78"/>
      <c r="UGV145" s="78"/>
      <c r="UHE145" s="77"/>
      <c r="UHF145" s="77"/>
      <c r="UHG145" s="78"/>
      <c r="UHH145" s="78"/>
      <c r="UHQ145" s="77"/>
      <c r="UHR145" s="77"/>
      <c r="UHS145" s="78"/>
      <c r="UHT145" s="78"/>
      <c r="UIC145" s="77"/>
      <c r="UID145" s="77"/>
      <c r="UIE145" s="78"/>
      <c r="UIF145" s="78"/>
      <c r="UIO145" s="77"/>
      <c r="UIP145" s="77"/>
      <c r="UIQ145" s="78"/>
      <c r="UIR145" s="78"/>
      <c r="UJA145" s="77"/>
      <c r="UJB145" s="77"/>
      <c r="UJC145" s="78"/>
      <c r="UJD145" s="78"/>
      <c r="UJM145" s="77"/>
      <c r="UJN145" s="77"/>
      <c r="UJO145" s="78"/>
      <c r="UJP145" s="78"/>
      <c r="UJY145" s="77"/>
      <c r="UJZ145" s="77"/>
      <c r="UKA145" s="78"/>
      <c r="UKB145" s="78"/>
      <c r="UKK145" s="77"/>
      <c r="UKL145" s="77"/>
      <c r="UKM145" s="78"/>
      <c r="UKN145" s="78"/>
      <c r="UKW145" s="77"/>
      <c r="UKX145" s="77"/>
      <c r="UKY145" s="78"/>
      <c r="UKZ145" s="78"/>
      <c r="ULI145" s="77"/>
      <c r="ULJ145" s="77"/>
      <c r="ULK145" s="78"/>
      <c r="ULL145" s="78"/>
      <c r="ULU145" s="77"/>
      <c r="ULV145" s="77"/>
      <c r="ULW145" s="78"/>
      <c r="ULX145" s="78"/>
      <c r="UMG145" s="77"/>
      <c r="UMH145" s="77"/>
      <c r="UMI145" s="78"/>
      <c r="UMJ145" s="78"/>
      <c r="UMS145" s="77"/>
      <c r="UMT145" s="77"/>
      <c r="UMU145" s="78"/>
      <c r="UMV145" s="78"/>
      <c r="UNE145" s="77"/>
      <c r="UNF145" s="77"/>
      <c r="UNG145" s="78"/>
      <c r="UNH145" s="78"/>
      <c r="UNQ145" s="77"/>
      <c r="UNR145" s="77"/>
      <c r="UNS145" s="78"/>
      <c r="UNT145" s="78"/>
      <c r="UOC145" s="77"/>
      <c r="UOD145" s="77"/>
      <c r="UOE145" s="78"/>
      <c r="UOF145" s="78"/>
      <c r="UOO145" s="77"/>
      <c r="UOP145" s="77"/>
      <c r="UOQ145" s="78"/>
      <c r="UOR145" s="78"/>
      <c r="UPA145" s="77"/>
      <c r="UPB145" s="77"/>
      <c r="UPC145" s="78"/>
      <c r="UPD145" s="78"/>
      <c r="UPM145" s="77"/>
      <c r="UPN145" s="77"/>
      <c r="UPO145" s="78"/>
      <c r="UPP145" s="78"/>
      <c r="UPY145" s="77"/>
      <c r="UPZ145" s="77"/>
      <c r="UQA145" s="78"/>
      <c r="UQB145" s="78"/>
      <c r="UQK145" s="77"/>
      <c r="UQL145" s="77"/>
      <c r="UQM145" s="78"/>
      <c r="UQN145" s="78"/>
      <c r="UQW145" s="77"/>
      <c r="UQX145" s="77"/>
      <c r="UQY145" s="78"/>
      <c r="UQZ145" s="78"/>
      <c r="URI145" s="77"/>
      <c r="URJ145" s="77"/>
      <c r="URK145" s="78"/>
      <c r="URL145" s="78"/>
      <c r="URU145" s="77"/>
      <c r="URV145" s="77"/>
      <c r="URW145" s="78"/>
      <c r="URX145" s="78"/>
      <c r="USG145" s="77"/>
      <c r="USH145" s="77"/>
      <c r="USI145" s="78"/>
      <c r="USJ145" s="78"/>
      <c r="USS145" s="77"/>
      <c r="UST145" s="77"/>
      <c r="USU145" s="78"/>
      <c r="USV145" s="78"/>
      <c r="UTE145" s="77"/>
      <c r="UTF145" s="77"/>
      <c r="UTG145" s="78"/>
      <c r="UTH145" s="78"/>
      <c r="UTQ145" s="77"/>
      <c r="UTR145" s="77"/>
      <c r="UTS145" s="78"/>
      <c r="UTT145" s="78"/>
      <c r="UUC145" s="77"/>
      <c r="UUD145" s="77"/>
      <c r="UUE145" s="78"/>
      <c r="UUF145" s="78"/>
      <c r="UUO145" s="77"/>
      <c r="UUP145" s="77"/>
      <c r="UUQ145" s="78"/>
      <c r="UUR145" s="78"/>
      <c r="UVA145" s="77"/>
      <c r="UVB145" s="77"/>
      <c r="UVC145" s="78"/>
      <c r="UVD145" s="78"/>
      <c r="UVM145" s="77"/>
      <c r="UVN145" s="77"/>
      <c r="UVO145" s="78"/>
      <c r="UVP145" s="78"/>
      <c r="UVY145" s="77"/>
      <c r="UVZ145" s="77"/>
      <c r="UWA145" s="78"/>
      <c r="UWB145" s="78"/>
      <c r="UWK145" s="77"/>
      <c r="UWL145" s="77"/>
      <c r="UWM145" s="78"/>
      <c r="UWN145" s="78"/>
      <c r="UWW145" s="77"/>
      <c r="UWX145" s="77"/>
      <c r="UWY145" s="78"/>
      <c r="UWZ145" s="78"/>
      <c r="UXI145" s="77"/>
      <c r="UXJ145" s="77"/>
      <c r="UXK145" s="78"/>
      <c r="UXL145" s="78"/>
      <c r="UXU145" s="77"/>
      <c r="UXV145" s="77"/>
      <c r="UXW145" s="78"/>
      <c r="UXX145" s="78"/>
      <c r="UYG145" s="77"/>
      <c r="UYH145" s="77"/>
      <c r="UYI145" s="78"/>
      <c r="UYJ145" s="78"/>
      <c r="UYS145" s="77"/>
      <c r="UYT145" s="77"/>
      <c r="UYU145" s="78"/>
      <c r="UYV145" s="78"/>
      <c r="UZE145" s="77"/>
      <c r="UZF145" s="77"/>
      <c r="UZG145" s="78"/>
      <c r="UZH145" s="78"/>
      <c r="UZQ145" s="77"/>
      <c r="UZR145" s="77"/>
      <c r="UZS145" s="78"/>
      <c r="UZT145" s="78"/>
      <c r="VAC145" s="77"/>
      <c r="VAD145" s="77"/>
      <c r="VAE145" s="78"/>
      <c r="VAF145" s="78"/>
      <c r="VAO145" s="77"/>
      <c r="VAP145" s="77"/>
      <c r="VAQ145" s="78"/>
      <c r="VAR145" s="78"/>
      <c r="VBA145" s="77"/>
      <c r="VBB145" s="77"/>
      <c r="VBC145" s="78"/>
      <c r="VBD145" s="78"/>
      <c r="VBM145" s="77"/>
      <c r="VBN145" s="77"/>
      <c r="VBO145" s="78"/>
      <c r="VBP145" s="78"/>
      <c r="VBY145" s="77"/>
      <c r="VBZ145" s="77"/>
      <c r="VCA145" s="78"/>
      <c r="VCB145" s="78"/>
      <c r="VCK145" s="77"/>
      <c r="VCL145" s="77"/>
      <c r="VCM145" s="78"/>
      <c r="VCN145" s="78"/>
      <c r="VCW145" s="77"/>
      <c r="VCX145" s="77"/>
      <c r="VCY145" s="78"/>
      <c r="VCZ145" s="78"/>
      <c r="VDI145" s="77"/>
      <c r="VDJ145" s="77"/>
      <c r="VDK145" s="78"/>
      <c r="VDL145" s="78"/>
      <c r="VDU145" s="77"/>
      <c r="VDV145" s="77"/>
      <c r="VDW145" s="78"/>
      <c r="VDX145" s="78"/>
      <c r="VEG145" s="77"/>
      <c r="VEH145" s="77"/>
      <c r="VEI145" s="78"/>
      <c r="VEJ145" s="78"/>
      <c r="VES145" s="77"/>
      <c r="VET145" s="77"/>
      <c r="VEU145" s="78"/>
      <c r="VEV145" s="78"/>
      <c r="VFE145" s="77"/>
      <c r="VFF145" s="77"/>
      <c r="VFG145" s="78"/>
      <c r="VFH145" s="78"/>
      <c r="VFQ145" s="77"/>
      <c r="VFR145" s="77"/>
      <c r="VFS145" s="78"/>
      <c r="VFT145" s="78"/>
      <c r="VGC145" s="77"/>
      <c r="VGD145" s="77"/>
      <c r="VGE145" s="78"/>
      <c r="VGF145" s="78"/>
      <c r="VGO145" s="77"/>
      <c r="VGP145" s="77"/>
      <c r="VGQ145" s="78"/>
      <c r="VGR145" s="78"/>
      <c r="VHA145" s="77"/>
      <c r="VHB145" s="77"/>
      <c r="VHC145" s="78"/>
      <c r="VHD145" s="78"/>
      <c r="VHM145" s="77"/>
      <c r="VHN145" s="77"/>
      <c r="VHO145" s="78"/>
      <c r="VHP145" s="78"/>
      <c r="VHY145" s="77"/>
      <c r="VHZ145" s="77"/>
      <c r="VIA145" s="78"/>
      <c r="VIB145" s="78"/>
      <c r="VIK145" s="77"/>
      <c r="VIL145" s="77"/>
      <c r="VIM145" s="78"/>
      <c r="VIN145" s="78"/>
      <c r="VIW145" s="77"/>
      <c r="VIX145" s="77"/>
      <c r="VIY145" s="78"/>
      <c r="VIZ145" s="78"/>
      <c r="VJI145" s="77"/>
      <c r="VJJ145" s="77"/>
      <c r="VJK145" s="78"/>
      <c r="VJL145" s="78"/>
      <c r="VJU145" s="77"/>
      <c r="VJV145" s="77"/>
      <c r="VJW145" s="78"/>
      <c r="VJX145" s="78"/>
      <c r="VKG145" s="77"/>
      <c r="VKH145" s="77"/>
      <c r="VKI145" s="78"/>
      <c r="VKJ145" s="78"/>
      <c r="VKS145" s="77"/>
      <c r="VKT145" s="77"/>
      <c r="VKU145" s="78"/>
      <c r="VKV145" s="78"/>
      <c r="VLE145" s="77"/>
      <c r="VLF145" s="77"/>
      <c r="VLG145" s="78"/>
      <c r="VLH145" s="78"/>
      <c r="VLQ145" s="77"/>
      <c r="VLR145" s="77"/>
      <c r="VLS145" s="78"/>
      <c r="VLT145" s="78"/>
      <c r="VMC145" s="77"/>
      <c r="VMD145" s="77"/>
      <c r="VME145" s="78"/>
      <c r="VMF145" s="78"/>
      <c r="VMO145" s="77"/>
      <c r="VMP145" s="77"/>
      <c r="VMQ145" s="78"/>
      <c r="VMR145" s="78"/>
      <c r="VNA145" s="77"/>
      <c r="VNB145" s="77"/>
      <c r="VNC145" s="78"/>
      <c r="VND145" s="78"/>
      <c r="VNM145" s="77"/>
      <c r="VNN145" s="77"/>
      <c r="VNO145" s="78"/>
      <c r="VNP145" s="78"/>
      <c r="VNY145" s="77"/>
      <c r="VNZ145" s="77"/>
      <c r="VOA145" s="78"/>
      <c r="VOB145" s="78"/>
      <c r="VOK145" s="77"/>
      <c r="VOL145" s="77"/>
      <c r="VOM145" s="78"/>
      <c r="VON145" s="78"/>
      <c r="VOW145" s="77"/>
      <c r="VOX145" s="77"/>
      <c r="VOY145" s="78"/>
      <c r="VOZ145" s="78"/>
      <c r="VPI145" s="77"/>
      <c r="VPJ145" s="77"/>
      <c r="VPK145" s="78"/>
      <c r="VPL145" s="78"/>
      <c r="VPU145" s="77"/>
      <c r="VPV145" s="77"/>
      <c r="VPW145" s="78"/>
      <c r="VPX145" s="78"/>
      <c r="VQG145" s="77"/>
      <c r="VQH145" s="77"/>
      <c r="VQI145" s="78"/>
      <c r="VQJ145" s="78"/>
      <c r="VQS145" s="77"/>
      <c r="VQT145" s="77"/>
      <c r="VQU145" s="78"/>
      <c r="VQV145" s="78"/>
      <c r="VRE145" s="77"/>
      <c r="VRF145" s="77"/>
      <c r="VRG145" s="78"/>
      <c r="VRH145" s="78"/>
      <c r="VRQ145" s="77"/>
      <c r="VRR145" s="77"/>
      <c r="VRS145" s="78"/>
      <c r="VRT145" s="78"/>
      <c r="VSC145" s="77"/>
      <c r="VSD145" s="77"/>
      <c r="VSE145" s="78"/>
      <c r="VSF145" s="78"/>
      <c r="VSO145" s="77"/>
      <c r="VSP145" s="77"/>
      <c r="VSQ145" s="78"/>
      <c r="VSR145" s="78"/>
      <c r="VTA145" s="77"/>
      <c r="VTB145" s="77"/>
      <c r="VTC145" s="78"/>
      <c r="VTD145" s="78"/>
      <c r="VTM145" s="77"/>
      <c r="VTN145" s="77"/>
      <c r="VTO145" s="78"/>
      <c r="VTP145" s="78"/>
      <c r="VTY145" s="77"/>
      <c r="VTZ145" s="77"/>
      <c r="VUA145" s="78"/>
      <c r="VUB145" s="78"/>
      <c r="VUK145" s="77"/>
      <c r="VUL145" s="77"/>
      <c r="VUM145" s="78"/>
      <c r="VUN145" s="78"/>
      <c r="VUW145" s="77"/>
      <c r="VUX145" s="77"/>
      <c r="VUY145" s="78"/>
      <c r="VUZ145" s="78"/>
      <c r="VVI145" s="77"/>
      <c r="VVJ145" s="77"/>
      <c r="VVK145" s="78"/>
      <c r="VVL145" s="78"/>
      <c r="VVU145" s="77"/>
      <c r="VVV145" s="77"/>
      <c r="VVW145" s="78"/>
      <c r="VVX145" s="78"/>
      <c r="VWG145" s="77"/>
      <c r="VWH145" s="77"/>
      <c r="VWI145" s="78"/>
      <c r="VWJ145" s="78"/>
      <c r="VWS145" s="77"/>
      <c r="VWT145" s="77"/>
      <c r="VWU145" s="78"/>
      <c r="VWV145" s="78"/>
      <c r="VXE145" s="77"/>
      <c r="VXF145" s="77"/>
      <c r="VXG145" s="78"/>
      <c r="VXH145" s="78"/>
      <c r="VXQ145" s="77"/>
      <c r="VXR145" s="77"/>
      <c r="VXS145" s="78"/>
      <c r="VXT145" s="78"/>
      <c r="VYC145" s="77"/>
      <c r="VYD145" s="77"/>
      <c r="VYE145" s="78"/>
      <c r="VYF145" s="78"/>
      <c r="VYO145" s="77"/>
      <c r="VYP145" s="77"/>
      <c r="VYQ145" s="78"/>
      <c r="VYR145" s="78"/>
      <c r="VZA145" s="77"/>
      <c r="VZB145" s="77"/>
      <c r="VZC145" s="78"/>
      <c r="VZD145" s="78"/>
      <c r="VZM145" s="77"/>
      <c r="VZN145" s="77"/>
      <c r="VZO145" s="78"/>
      <c r="VZP145" s="78"/>
      <c r="VZY145" s="77"/>
      <c r="VZZ145" s="77"/>
      <c r="WAA145" s="78"/>
      <c r="WAB145" s="78"/>
      <c r="WAK145" s="77"/>
      <c r="WAL145" s="77"/>
      <c r="WAM145" s="78"/>
      <c r="WAN145" s="78"/>
      <c r="WAW145" s="77"/>
      <c r="WAX145" s="77"/>
      <c r="WAY145" s="78"/>
      <c r="WAZ145" s="78"/>
      <c r="WBI145" s="77"/>
      <c r="WBJ145" s="77"/>
      <c r="WBK145" s="78"/>
      <c r="WBL145" s="78"/>
      <c r="WBU145" s="77"/>
      <c r="WBV145" s="77"/>
      <c r="WBW145" s="78"/>
      <c r="WBX145" s="78"/>
      <c r="WCG145" s="77"/>
      <c r="WCH145" s="77"/>
      <c r="WCI145" s="78"/>
      <c r="WCJ145" s="78"/>
      <c r="WCS145" s="77"/>
      <c r="WCT145" s="77"/>
      <c r="WCU145" s="78"/>
      <c r="WCV145" s="78"/>
      <c r="WDE145" s="77"/>
      <c r="WDF145" s="77"/>
      <c r="WDG145" s="78"/>
      <c r="WDH145" s="78"/>
      <c r="WDQ145" s="77"/>
      <c r="WDR145" s="77"/>
      <c r="WDS145" s="78"/>
      <c r="WDT145" s="78"/>
      <c r="WEC145" s="77"/>
      <c r="WED145" s="77"/>
      <c r="WEE145" s="78"/>
      <c r="WEF145" s="78"/>
      <c r="WEO145" s="77"/>
      <c r="WEP145" s="77"/>
      <c r="WEQ145" s="78"/>
      <c r="WER145" s="78"/>
      <c r="WFA145" s="77"/>
      <c r="WFB145" s="77"/>
      <c r="WFC145" s="78"/>
      <c r="WFD145" s="78"/>
      <c r="WFM145" s="77"/>
      <c r="WFN145" s="77"/>
      <c r="WFO145" s="78"/>
      <c r="WFP145" s="78"/>
      <c r="WFY145" s="77"/>
      <c r="WFZ145" s="77"/>
      <c r="WGA145" s="78"/>
      <c r="WGB145" s="78"/>
      <c r="WGK145" s="77"/>
      <c r="WGL145" s="77"/>
      <c r="WGM145" s="78"/>
      <c r="WGN145" s="78"/>
      <c r="WGW145" s="77"/>
      <c r="WGX145" s="77"/>
      <c r="WGY145" s="78"/>
      <c r="WGZ145" s="78"/>
      <c r="WHI145" s="77"/>
      <c r="WHJ145" s="77"/>
      <c r="WHK145" s="78"/>
      <c r="WHL145" s="78"/>
      <c r="WHU145" s="77"/>
      <c r="WHV145" s="77"/>
      <c r="WHW145" s="78"/>
      <c r="WHX145" s="78"/>
      <c r="WIG145" s="77"/>
      <c r="WIH145" s="77"/>
      <c r="WII145" s="78"/>
      <c r="WIJ145" s="78"/>
      <c r="WIS145" s="77"/>
      <c r="WIT145" s="77"/>
      <c r="WIU145" s="78"/>
      <c r="WIV145" s="78"/>
      <c r="WJE145" s="77"/>
      <c r="WJF145" s="77"/>
      <c r="WJG145" s="78"/>
      <c r="WJH145" s="78"/>
      <c r="WJQ145" s="77"/>
      <c r="WJR145" s="77"/>
      <c r="WJS145" s="78"/>
      <c r="WJT145" s="78"/>
      <c r="WKC145" s="77"/>
      <c r="WKD145" s="77"/>
      <c r="WKE145" s="78"/>
      <c r="WKF145" s="78"/>
      <c r="WKO145" s="77"/>
      <c r="WKP145" s="77"/>
      <c r="WKQ145" s="78"/>
      <c r="WKR145" s="78"/>
      <c r="WLA145" s="77"/>
      <c r="WLB145" s="77"/>
      <c r="WLC145" s="78"/>
      <c r="WLD145" s="78"/>
      <c r="WLM145" s="77"/>
      <c r="WLN145" s="77"/>
      <c r="WLO145" s="78"/>
      <c r="WLP145" s="78"/>
      <c r="WLY145" s="77"/>
      <c r="WLZ145" s="77"/>
      <c r="WMA145" s="78"/>
      <c r="WMB145" s="78"/>
      <c r="WMK145" s="77"/>
      <c r="WML145" s="77"/>
      <c r="WMM145" s="78"/>
      <c r="WMN145" s="78"/>
      <c r="WMW145" s="77"/>
      <c r="WMX145" s="77"/>
      <c r="WMY145" s="78"/>
      <c r="WMZ145" s="78"/>
      <c r="WNI145" s="77"/>
      <c r="WNJ145" s="77"/>
      <c r="WNK145" s="78"/>
      <c r="WNL145" s="78"/>
      <c r="WNU145" s="77"/>
      <c r="WNV145" s="77"/>
      <c r="WNW145" s="78"/>
      <c r="WNX145" s="78"/>
      <c r="WOG145" s="77"/>
      <c r="WOH145" s="77"/>
      <c r="WOI145" s="78"/>
      <c r="WOJ145" s="78"/>
      <c r="WOS145" s="77"/>
      <c r="WOT145" s="77"/>
      <c r="WOU145" s="78"/>
      <c r="WOV145" s="78"/>
      <c r="WPE145" s="77"/>
      <c r="WPF145" s="77"/>
      <c r="WPG145" s="78"/>
      <c r="WPH145" s="78"/>
      <c r="WPQ145" s="77"/>
      <c r="WPR145" s="77"/>
      <c r="WPS145" s="78"/>
      <c r="WPT145" s="78"/>
      <c r="WQC145" s="77"/>
      <c r="WQD145" s="77"/>
      <c r="WQE145" s="78"/>
      <c r="WQF145" s="78"/>
      <c r="WQO145" s="77"/>
      <c r="WQP145" s="77"/>
      <c r="WQQ145" s="78"/>
      <c r="WQR145" s="78"/>
      <c r="WRA145" s="77"/>
      <c r="WRB145" s="77"/>
      <c r="WRC145" s="78"/>
      <c r="WRD145" s="78"/>
      <c r="WRM145" s="77"/>
      <c r="WRN145" s="77"/>
      <c r="WRO145" s="78"/>
      <c r="WRP145" s="78"/>
      <c r="WRY145" s="77"/>
      <c r="WRZ145" s="77"/>
      <c r="WSA145" s="78"/>
      <c r="WSB145" s="78"/>
      <c r="WSK145" s="77"/>
      <c r="WSL145" s="77"/>
      <c r="WSM145" s="78"/>
      <c r="WSN145" s="78"/>
      <c r="WSW145" s="77"/>
      <c r="WSX145" s="77"/>
      <c r="WSY145" s="78"/>
      <c r="WSZ145" s="78"/>
      <c r="WTI145" s="77"/>
      <c r="WTJ145" s="77"/>
      <c r="WTK145" s="78"/>
      <c r="WTL145" s="78"/>
      <c r="WTU145" s="77"/>
      <c r="WTV145" s="77"/>
      <c r="WTW145" s="78"/>
      <c r="WTX145" s="78"/>
      <c r="WUG145" s="77"/>
      <c r="WUH145" s="77"/>
      <c r="WUI145" s="78"/>
      <c r="WUJ145" s="78"/>
      <c r="WUS145" s="77"/>
      <c r="WUT145" s="77"/>
      <c r="WUU145" s="78"/>
      <c r="WUV145" s="78"/>
      <c r="WVE145" s="77"/>
      <c r="WVF145" s="77"/>
      <c r="WVG145" s="78"/>
      <c r="WVH145" s="78"/>
      <c r="WVQ145" s="77"/>
      <c r="WVR145" s="77"/>
      <c r="WVS145" s="78"/>
      <c r="WVT145" s="78"/>
      <c r="WWC145" s="77"/>
      <c r="WWD145" s="77"/>
      <c r="WWE145" s="78"/>
      <c r="WWF145" s="78"/>
      <c r="WWO145" s="77"/>
      <c r="WWP145" s="77"/>
      <c r="WWQ145" s="78"/>
      <c r="WWR145" s="78"/>
      <c r="WXA145" s="77"/>
      <c r="WXB145" s="77"/>
      <c r="WXC145" s="78"/>
      <c r="WXD145" s="78"/>
      <c r="WXM145" s="77"/>
      <c r="WXN145" s="77"/>
      <c r="WXO145" s="78"/>
      <c r="WXP145" s="78"/>
      <c r="WXY145" s="77"/>
      <c r="WXZ145" s="77"/>
      <c r="WYA145" s="78"/>
      <c r="WYB145" s="78"/>
      <c r="WYK145" s="77"/>
      <c r="WYL145" s="77"/>
      <c r="WYM145" s="78"/>
      <c r="WYN145" s="78"/>
      <c r="WYW145" s="77"/>
      <c r="WYX145" s="77"/>
      <c r="WYY145" s="78"/>
      <c r="WYZ145" s="78"/>
      <c r="WZI145" s="77"/>
      <c r="WZJ145" s="77"/>
      <c r="WZK145" s="78"/>
      <c r="WZL145" s="78"/>
      <c r="WZU145" s="77"/>
      <c r="WZV145" s="77"/>
      <c r="WZW145" s="78"/>
      <c r="WZX145" s="78"/>
      <c r="XAG145" s="77"/>
      <c r="XAH145" s="77"/>
      <c r="XAI145" s="78"/>
      <c r="XAJ145" s="78"/>
      <c r="XAS145" s="77"/>
      <c r="XAT145" s="77"/>
      <c r="XAU145" s="78"/>
      <c r="XAV145" s="78"/>
      <c r="XBE145" s="77"/>
      <c r="XBF145" s="77"/>
      <c r="XBG145" s="78"/>
      <c r="XBH145" s="78"/>
      <c r="XBQ145" s="77"/>
      <c r="XBR145" s="77"/>
      <c r="XBS145" s="78"/>
      <c r="XBT145" s="78"/>
      <c r="XCC145" s="77"/>
      <c r="XCD145" s="77"/>
      <c r="XCE145" s="78"/>
      <c r="XCF145" s="78"/>
      <c r="XCO145" s="77"/>
      <c r="XCP145" s="77"/>
      <c r="XCQ145" s="78"/>
      <c r="XCR145" s="78"/>
      <c r="XDA145" s="77"/>
      <c r="XDB145" s="77"/>
      <c r="XDC145" s="78"/>
      <c r="XDD145" s="78"/>
      <c r="XDM145" s="77"/>
      <c r="XDN145" s="77"/>
      <c r="XDO145" s="78"/>
      <c r="XDP145" s="78"/>
      <c r="XDY145" s="77"/>
      <c r="XDZ145" s="77"/>
      <c r="XEA145" s="78"/>
      <c r="XEB145" s="78"/>
      <c r="XEK145" s="77"/>
      <c r="XEL145" s="77"/>
      <c r="XEM145" s="78"/>
      <c r="XEN145" s="78"/>
      <c r="XEW145" s="77"/>
      <c r="XEX145" s="77"/>
      <c r="XEY145" s="78"/>
      <c r="XEZ145" s="78"/>
    </row>
    <row r="146" spans="1:1020 1029:2040 2049:3072 3081:4092 4101:5112 5121:6144 6153:7164 7173:8184 8193:9216 9225:10236 10245:11256 11265:12288 12297:13308 13317:14328 14337:15360 15369:16380" s="3" customFormat="1" ht="16.5" customHeight="1">
      <c r="A146" s="57" t="s">
        <v>262</v>
      </c>
      <c r="B146" s="58"/>
      <c r="C146" s="58"/>
      <c r="D146" s="58"/>
      <c r="E146" s="58"/>
      <c r="F146" s="58"/>
      <c r="G146" s="58"/>
      <c r="H146" s="58"/>
      <c r="I146" s="64"/>
      <c r="J146" s="65"/>
      <c r="K146" s="66"/>
      <c r="L146" s="353"/>
    </row>
    <row r="147" spans="1:1020 1029:2040 2049:3072 3081:4092 4101:5112 5121:6144 6153:7164 7173:8184 8193:9216 9225:10236 10245:11256 11265:12288 12297:13308 13317:14328 14337:15360 15369:16380" s="46" customFormat="1" ht="16.5" customHeight="1">
      <c r="A147" s="83"/>
      <c r="B147" s="428" t="s">
        <v>934</v>
      </c>
      <c r="C147" s="428"/>
      <c r="D147" s="428"/>
      <c r="E147" s="428"/>
      <c r="F147" s="428"/>
      <c r="G147" s="84"/>
      <c r="H147" s="108" t="s">
        <v>909</v>
      </c>
      <c r="I147" s="85"/>
      <c r="J147" s="86"/>
      <c r="K147" s="87"/>
      <c r="L147" s="88"/>
    </row>
    <row r="148" spans="1:1020 1029:2040 2049:3072 3081:4092 4101:5112 5121:6144 6153:7164 7173:8184 8193:9216 9225:10236 10245:11256 11265:12288 12297:13308 13317:14328 14337:15360 15369:16380" s="46" customFormat="1" ht="16.5" customHeight="1">
      <c r="A148" s="89"/>
      <c r="B148" s="429"/>
      <c r="C148" s="429"/>
      <c r="D148" s="429"/>
      <c r="E148" s="429"/>
      <c r="F148" s="429"/>
      <c r="G148" s="90"/>
      <c r="H148" s="109" t="s">
        <v>920</v>
      </c>
      <c r="I148" s="91"/>
      <c r="J148" s="92"/>
      <c r="K148" s="93"/>
      <c r="L148" s="94"/>
    </row>
    <row r="149" spans="1:1020 1029:2040 2049:3072 3081:4092 4101:5112 5121:6144 6153:7164 7173:8184 8193:9216 9225:10236 10245:11256 11265:12288 12297:13308 13317:14328 14337:15360 15369:16380" s="46" customFormat="1" ht="16.5" customHeight="1">
      <c r="A149" s="89"/>
      <c r="B149" s="429"/>
      <c r="C149" s="429"/>
      <c r="D149" s="429"/>
      <c r="E149" s="429"/>
      <c r="F149" s="429"/>
      <c r="G149" s="90"/>
      <c r="H149" s="109" t="s">
        <v>911</v>
      </c>
      <c r="I149" s="91"/>
      <c r="J149" s="92"/>
      <c r="K149" s="93"/>
      <c r="L149" s="94"/>
    </row>
    <row r="150" spans="1:1020 1029:2040 2049:3072 3081:4092 4101:5112 5121:6144 6153:7164 7173:8184 8193:9216 9225:10236 10245:11256 11265:12288 12297:13308 13317:14328 14337:15360 15369:16380" s="46" customFormat="1" ht="16.5" customHeight="1">
      <c r="A150" s="89"/>
      <c r="B150" s="429"/>
      <c r="C150" s="429"/>
      <c r="D150" s="429"/>
      <c r="E150" s="429"/>
      <c r="F150" s="429"/>
      <c r="G150" s="90"/>
      <c r="H150" s="109" t="s">
        <v>919</v>
      </c>
      <c r="I150" s="91"/>
      <c r="J150" s="92"/>
      <c r="K150" s="93"/>
      <c r="L150" s="94"/>
    </row>
    <row r="151" spans="1:1020 1029:2040 2049:3072 3081:4092 4101:5112 5121:6144 6153:7164 7173:8184 8193:9216 9225:10236 10245:11256 11265:12288 12297:13308 13317:14328 14337:15360 15369:16380" s="46" customFormat="1" ht="16.5" customHeight="1">
      <c r="A151" s="95"/>
      <c r="B151" s="430"/>
      <c r="C151" s="430"/>
      <c r="D151" s="430"/>
      <c r="E151" s="430"/>
      <c r="F151" s="430"/>
      <c r="G151" s="96"/>
      <c r="H151" s="110" t="s">
        <v>913</v>
      </c>
      <c r="I151" s="97"/>
      <c r="J151" s="98"/>
      <c r="K151" s="99"/>
      <c r="L151" s="100"/>
    </row>
    <row r="152" spans="1:1020 1029:2040 2049:3072 3081:4092 4101:5112 5121:6144 6153:7164 7173:8184 8193:9216 9225:10236 10245:11256 11265:12288 12297:13308 13317:14328 14337:15360 15369:16380" s="46" customFormat="1" ht="40.5" customHeight="1">
      <c r="A152" s="67" t="s">
        <v>77</v>
      </c>
      <c r="B152" s="68" t="s">
        <v>835</v>
      </c>
      <c r="C152" s="68" t="s">
        <v>827</v>
      </c>
      <c r="D152" s="68" t="s">
        <v>837</v>
      </c>
      <c r="E152" s="68" t="s">
        <v>828</v>
      </c>
      <c r="F152" s="68" t="s">
        <v>829</v>
      </c>
      <c r="G152" s="68" t="s">
        <v>897</v>
      </c>
      <c r="H152" s="68" t="s">
        <v>830</v>
      </c>
      <c r="I152" s="74" t="s">
        <v>893</v>
      </c>
      <c r="J152" s="74" t="s">
        <v>894</v>
      </c>
      <c r="K152" s="75"/>
      <c r="L152" s="75"/>
    </row>
    <row r="153" spans="1:1020 1029:2040 2049:3072 3081:4092 4101:5112 5121:6144 6153:7164 7173:8184 8193:9216 9225:10236 10245:11256 11265:12288 12297:13308 13317:14328 14337:15360 15369:16380" s="3" customFormat="1" ht="16.5" customHeight="1">
      <c r="A153" s="56" t="s">
        <v>18</v>
      </c>
      <c r="B153" s="101">
        <v>1350</v>
      </c>
      <c r="C153" s="101">
        <v>585</v>
      </c>
      <c r="D153" s="101" t="s">
        <v>844</v>
      </c>
      <c r="E153" s="107">
        <v>0.19</v>
      </c>
      <c r="F153" s="101">
        <v>0.81</v>
      </c>
      <c r="G153" s="101">
        <v>65</v>
      </c>
      <c r="H153" s="60" t="s">
        <v>846</v>
      </c>
      <c r="I153" s="104">
        <v>436.70588235294116</v>
      </c>
      <c r="J153" s="233">
        <v>27512.470588235294</v>
      </c>
      <c r="K153" s="105"/>
      <c r="L153" s="105"/>
    </row>
    <row r="154" spans="1:1020 1029:2040 2049:3072 3081:4092 4101:5112 5121:6144 6153:7164 7173:8184 8193:9216 9225:10236 10245:11256 11265:12288 12297:13308 13317:14328 14337:15360 15369:16380" s="3" customFormat="1" ht="16.5" customHeight="1">
      <c r="A154" s="56" t="s">
        <v>350</v>
      </c>
      <c r="B154" s="101">
        <v>1957</v>
      </c>
      <c r="C154" s="101">
        <v>295</v>
      </c>
      <c r="D154" s="101" t="s">
        <v>844</v>
      </c>
      <c r="E154" s="107">
        <v>0.18</v>
      </c>
      <c r="F154" s="101">
        <v>0.83</v>
      </c>
      <c r="G154" s="101">
        <v>71</v>
      </c>
      <c r="H154" s="60" t="s">
        <v>832</v>
      </c>
      <c r="I154" s="104">
        <v>533.65683974469562</v>
      </c>
      <c r="J154" s="233">
        <v>33620.38090391583</v>
      </c>
      <c r="K154" s="105"/>
      <c r="L154" s="105"/>
    </row>
    <row r="155" spans="1:1020 1029:2040 2049:3072 3081:4092 4101:5112 5121:6144 6153:7164 7173:8184 8193:9216 9225:10236 10245:11256 11265:12288 12297:13308 13317:14328 14337:15360 15369:16380" s="3" customFormat="1" ht="16.5" customHeight="1">
      <c r="A155" s="56" t="s">
        <v>351</v>
      </c>
      <c r="B155" s="101">
        <v>2010</v>
      </c>
      <c r="C155" s="101">
        <v>285</v>
      </c>
      <c r="D155" s="101" t="s">
        <v>845</v>
      </c>
      <c r="E155" s="107">
        <v>0.15</v>
      </c>
      <c r="F155" s="101">
        <v>0.35</v>
      </c>
      <c r="G155" s="101">
        <v>72</v>
      </c>
      <c r="H155" s="60" t="s">
        <v>832</v>
      </c>
      <c r="I155" s="104">
        <v>547.75453679314023</v>
      </c>
      <c r="J155" s="233">
        <v>34508.535817967837</v>
      </c>
      <c r="K155" s="105"/>
      <c r="L155" s="105"/>
    </row>
    <row r="156" spans="1:1020 1029:2040 2049:3072 3081:4092 4101:5112 5121:6144 6153:7164 7173:8184 8193:9216 9225:10236 10245:11256 11265:12288 12297:13308 13317:14328 14337:15360 15369:16380" s="3" customFormat="1" ht="16.5" customHeight="1">
      <c r="A156" s="56" t="s">
        <v>352</v>
      </c>
      <c r="B156" s="101">
        <v>2770</v>
      </c>
      <c r="C156" s="101">
        <v>365</v>
      </c>
      <c r="D156" s="101" t="s">
        <v>844</v>
      </c>
      <c r="E156" s="107">
        <v>0.27</v>
      </c>
      <c r="F156" s="101">
        <v>1.3</v>
      </c>
      <c r="G156" s="101">
        <v>68</v>
      </c>
      <c r="H156" s="60" t="s">
        <v>832</v>
      </c>
      <c r="I156" s="104">
        <v>654.10724883425178</v>
      </c>
      <c r="J156" s="233">
        <v>41208.756676557867</v>
      </c>
      <c r="K156" s="105"/>
      <c r="L156" s="105"/>
    </row>
    <row r="157" spans="1:1020 1029:2040 2049:3072 3081:4092 4101:5112 5121:6144 6153:7164 7173:8184 8193:9216 9225:10236 10245:11256 11265:12288 12297:13308 13317:14328 14337:15360 15369:16380" s="3" customFormat="1" ht="16.5" customHeight="1">
      <c r="A157" s="56" t="s">
        <v>353</v>
      </c>
      <c r="B157" s="101">
        <v>2740</v>
      </c>
      <c r="C157" s="101">
        <v>365</v>
      </c>
      <c r="D157" s="101" t="s">
        <v>845</v>
      </c>
      <c r="E157" s="107">
        <v>0.24</v>
      </c>
      <c r="F157" s="101">
        <v>0.48</v>
      </c>
      <c r="G157" s="101">
        <v>69</v>
      </c>
      <c r="H157" s="60" t="s">
        <v>832</v>
      </c>
      <c r="I157" s="104">
        <v>640.00962510226668</v>
      </c>
      <c r="J157" s="233">
        <v>40320.606381442805</v>
      </c>
      <c r="K157" s="105"/>
      <c r="L157" s="105"/>
    </row>
    <row r="158" spans="1:1020 1029:2040 2049:3072 3081:4092 4101:5112 5121:6144 6153:7164 7173:8184 8193:9216 9225:10236 10245:11256 11265:12288 12297:13308 13317:14328 14337:15360 15369:16380" s="3" customFormat="1" ht="16.5" customHeight="1">
      <c r="A158" s="56" t="s">
        <v>354</v>
      </c>
      <c r="B158" s="101">
        <v>3710</v>
      </c>
      <c r="C158" s="101">
        <v>475</v>
      </c>
      <c r="D158" s="101" t="s">
        <v>844</v>
      </c>
      <c r="E158" s="107">
        <v>0.45</v>
      </c>
      <c r="F158" s="101">
        <v>2.15</v>
      </c>
      <c r="G158" s="101">
        <v>72</v>
      </c>
      <c r="H158" s="60" t="s">
        <v>832</v>
      </c>
      <c r="I158" s="104">
        <v>774.60775616698311</v>
      </c>
      <c r="J158" s="233">
        <v>48800.288638519938</v>
      </c>
      <c r="K158" s="105"/>
      <c r="L158" s="105"/>
    </row>
    <row r="159" spans="1:1020 1029:2040 2049:3072 3081:4092 4101:5112 5121:6144 6153:7164 7173:8184 8193:9216 9225:10236 10245:11256 11265:12288 12297:13308 13317:14328 14337:15360 15369:16380" s="3" customFormat="1" ht="16.5" customHeight="1">
      <c r="A159" s="56" t="s">
        <v>355</v>
      </c>
      <c r="B159" s="101">
        <v>3770</v>
      </c>
      <c r="C159" s="101">
        <v>465</v>
      </c>
      <c r="D159" s="101" t="s">
        <v>845</v>
      </c>
      <c r="E159" s="107">
        <v>0.44</v>
      </c>
      <c r="F159" s="101">
        <v>0.81</v>
      </c>
      <c r="G159" s="101">
        <v>73</v>
      </c>
      <c r="H159" s="60" t="s">
        <v>832</v>
      </c>
      <c r="I159" s="104">
        <v>737.08848850079937</v>
      </c>
      <c r="J159" s="233">
        <v>46436.574775550362</v>
      </c>
      <c r="K159" s="105"/>
      <c r="L159" s="105"/>
    </row>
    <row r="160" spans="1:1020 1029:2040 2049:3072 3081:4092 4101:5112 5121:6144 6153:7164 7173:8184 8193:9216 9225:10236 10245:11256 11265:12288 12297:13308 13317:14328 14337:15360 15369:16380" s="3" customFormat="1" ht="16.5" customHeight="1">
      <c r="A160" s="56" t="s">
        <v>356</v>
      </c>
      <c r="B160" s="101">
        <v>4880</v>
      </c>
      <c r="C160" s="101">
        <v>537</v>
      </c>
      <c r="D160" s="436" t="s">
        <v>844</v>
      </c>
      <c r="E160" s="107">
        <v>0.63</v>
      </c>
      <c r="F160" s="101">
        <v>2.87</v>
      </c>
      <c r="G160" s="101">
        <v>76</v>
      </c>
      <c r="H160" s="60" t="s">
        <v>832</v>
      </c>
      <c r="I160" s="104">
        <v>943.04846176384433</v>
      </c>
      <c r="J160" s="233">
        <v>59412.053091122194</v>
      </c>
      <c r="K160" s="105"/>
      <c r="L160" s="105"/>
    </row>
    <row r="161" spans="1:12" s="3" customFormat="1" ht="16.5" customHeight="1">
      <c r="A161" s="56" t="s">
        <v>357</v>
      </c>
      <c r="B161" s="101">
        <v>3440</v>
      </c>
      <c r="C161" s="101">
        <v>250</v>
      </c>
      <c r="D161" s="438"/>
      <c r="E161" s="107">
        <v>0.24</v>
      </c>
      <c r="F161" s="101">
        <v>1.06</v>
      </c>
      <c r="G161" s="101">
        <v>67</v>
      </c>
      <c r="H161" s="60" t="s">
        <v>832</v>
      </c>
      <c r="I161" s="104">
        <v>908.21476612140054</v>
      </c>
      <c r="J161" s="233">
        <v>57217.530265648231</v>
      </c>
      <c r="K161" s="105"/>
      <c r="L161" s="105"/>
    </row>
    <row r="162" spans="1:12" s="3" customFormat="1" ht="16.5" customHeight="1">
      <c r="A162" s="56" t="s">
        <v>358</v>
      </c>
      <c r="B162" s="101">
        <v>5050</v>
      </c>
      <c r="C162" s="101">
        <v>537</v>
      </c>
      <c r="D162" s="436" t="s">
        <v>845</v>
      </c>
      <c r="E162" s="107">
        <v>0.65</v>
      </c>
      <c r="F162" s="101">
        <v>1.32</v>
      </c>
      <c r="G162" s="101">
        <v>76</v>
      </c>
      <c r="H162" s="60" t="s">
        <v>832</v>
      </c>
      <c r="I162" s="104">
        <v>901.63650296301353</v>
      </c>
      <c r="J162" s="233">
        <v>56803.099686669848</v>
      </c>
      <c r="K162" s="105"/>
      <c r="L162" s="105"/>
    </row>
    <row r="163" spans="1:12" s="3" customFormat="1" ht="16.5" customHeight="1">
      <c r="A163" s="56" t="s">
        <v>359</v>
      </c>
      <c r="B163" s="101">
        <v>3530</v>
      </c>
      <c r="C163" s="101">
        <v>262</v>
      </c>
      <c r="D163" s="437"/>
      <c r="E163" s="107">
        <v>0.27</v>
      </c>
      <c r="F163" s="101">
        <v>0.61</v>
      </c>
      <c r="G163" s="101">
        <v>60</v>
      </c>
      <c r="H163" s="60" t="s">
        <v>832</v>
      </c>
      <c r="I163" s="104">
        <v>895.02887149917615</v>
      </c>
      <c r="J163" s="233">
        <v>56386.818904448104</v>
      </c>
      <c r="K163" s="105"/>
      <c r="L163" s="105"/>
    </row>
    <row r="164" spans="1:12" s="3" customFormat="1" ht="16.5" customHeight="1">
      <c r="A164" s="56" t="s">
        <v>360</v>
      </c>
      <c r="B164" s="101">
        <v>7360</v>
      </c>
      <c r="C164" s="101">
        <v>750</v>
      </c>
      <c r="D164" s="437"/>
      <c r="E164" s="107">
        <v>1.19</v>
      </c>
      <c r="F164" s="101">
        <v>2.21</v>
      </c>
      <c r="G164" s="101">
        <v>78</v>
      </c>
      <c r="H164" s="60" t="s">
        <v>849</v>
      </c>
      <c r="I164" s="104">
        <v>1345.861811625625</v>
      </c>
      <c r="J164" s="233">
        <v>84789.294132414376</v>
      </c>
      <c r="K164" s="105"/>
      <c r="L164" s="105"/>
    </row>
    <row r="165" spans="1:12" s="3" customFormat="1" ht="16.5" customHeight="1">
      <c r="A165" s="56" t="s">
        <v>19</v>
      </c>
      <c r="B165" s="101">
        <v>4810</v>
      </c>
      <c r="C165" s="101">
        <v>320</v>
      </c>
      <c r="D165" s="437"/>
      <c r="E165" s="107">
        <v>0.39</v>
      </c>
      <c r="F165" s="101">
        <v>0.79</v>
      </c>
      <c r="G165" s="101">
        <v>66</v>
      </c>
      <c r="H165" s="60" t="s">
        <v>832</v>
      </c>
      <c r="I165" s="104">
        <v>1206.587083969466</v>
      </c>
      <c r="J165" s="233">
        <v>76014.986290076369</v>
      </c>
      <c r="K165" s="105"/>
      <c r="L165" s="105"/>
    </row>
    <row r="166" spans="1:12" s="3" customFormat="1" ht="16.5" customHeight="1">
      <c r="A166" s="56" t="s">
        <v>491</v>
      </c>
      <c r="B166" s="101">
        <v>10330</v>
      </c>
      <c r="C166" s="101">
        <v>850</v>
      </c>
      <c r="D166" s="437"/>
      <c r="E166" s="107">
        <v>1.8</v>
      </c>
      <c r="F166" s="101">
        <v>3.38</v>
      </c>
      <c r="G166" s="101">
        <v>79</v>
      </c>
      <c r="H166" s="60" t="s">
        <v>846</v>
      </c>
      <c r="I166" s="104">
        <v>1703.5127109476416</v>
      </c>
      <c r="J166" s="233">
        <v>107321.30078970142</v>
      </c>
      <c r="K166" s="105"/>
      <c r="L166" s="105"/>
    </row>
    <row r="167" spans="1:12" s="3" customFormat="1" ht="16.5" customHeight="1">
      <c r="A167" s="56" t="s">
        <v>20</v>
      </c>
      <c r="B167" s="101">
        <v>7215</v>
      </c>
      <c r="C167" s="101">
        <v>380</v>
      </c>
      <c r="D167" s="437"/>
      <c r="E167" s="107">
        <v>0.62</v>
      </c>
      <c r="F167" s="101">
        <v>1.07</v>
      </c>
      <c r="G167" s="101">
        <v>68</v>
      </c>
      <c r="H167" s="60" t="s">
        <v>843</v>
      </c>
      <c r="I167" s="104">
        <v>1538.7935804539195</v>
      </c>
      <c r="J167" s="233">
        <v>96943.995568596933</v>
      </c>
      <c r="K167" s="105"/>
      <c r="L167" s="105"/>
    </row>
    <row r="168" spans="1:12" s="3" customFormat="1" ht="16.5" customHeight="1">
      <c r="A168" s="56" t="s">
        <v>21</v>
      </c>
      <c r="B168" s="101">
        <v>15900</v>
      </c>
      <c r="C168" s="101">
        <v>1100</v>
      </c>
      <c r="D168" s="437"/>
      <c r="E168" s="107">
        <v>4.0999999999999996</v>
      </c>
      <c r="F168" s="101">
        <v>7.03</v>
      </c>
      <c r="G168" s="101">
        <v>86</v>
      </c>
      <c r="H168" s="60" t="s">
        <v>846</v>
      </c>
      <c r="I168" s="104">
        <v>2609.8456934083265</v>
      </c>
      <c r="J168" s="233">
        <v>164420.27868472459</v>
      </c>
      <c r="K168" s="105"/>
      <c r="L168" s="105"/>
    </row>
    <row r="169" spans="1:12" s="3" customFormat="1" ht="16.5" customHeight="1">
      <c r="A169" s="56" t="s">
        <v>22</v>
      </c>
      <c r="B169" s="101">
        <v>10880</v>
      </c>
      <c r="C169" s="101">
        <v>515</v>
      </c>
      <c r="D169" s="437"/>
      <c r="E169" s="107">
        <v>1.23</v>
      </c>
      <c r="F169" s="101">
        <v>2.6</v>
      </c>
      <c r="G169" s="101">
        <v>75</v>
      </c>
      <c r="H169" s="60" t="s">
        <v>832</v>
      </c>
      <c r="I169" s="104">
        <v>2266.3350920694279</v>
      </c>
      <c r="J169" s="233">
        <v>142779.11080037395</v>
      </c>
      <c r="K169" s="105"/>
      <c r="L169" s="105"/>
    </row>
    <row r="170" spans="1:12" s="3" customFormat="1" ht="16.5" customHeight="1">
      <c r="A170" s="56" t="s">
        <v>23</v>
      </c>
      <c r="B170" s="101">
        <v>6700</v>
      </c>
      <c r="C170" s="101">
        <v>240</v>
      </c>
      <c r="D170" s="437"/>
      <c r="E170" s="107">
        <v>0.38</v>
      </c>
      <c r="F170" s="101">
        <v>0.88</v>
      </c>
      <c r="G170" s="101">
        <v>66</v>
      </c>
      <c r="H170" s="60" t="s">
        <v>832</v>
      </c>
      <c r="I170" s="104">
        <v>1964.1938370620512</v>
      </c>
      <c r="J170" s="233">
        <v>123744.21173490923</v>
      </c>
      <c r="K170" s="105"/>
      <c r="L170" s="105"/>
    </row>
    <row r="171" spans="1:12" s="3" customFormat="1" ht="16.5" customHeight="1">
      <c r="A171" s="56" t="s">
        <v>24</v>
      </c>
      <c r="B171" s="101">
        <v>15300</v>
      </c>
      <c r="C171" s="101">
        <v>585</v>
      </c>
      <c r="D171" s="437"/>
      <c r="E171" s="107">
        <v>2</v>
      </c>
      <c r="F171" s="101">
        <v>3.9</v>
      </c>
      <c r="G171" s="101">
        <v>87</v>
      </c>
      <c r="H171" s="60" t="s">
        <v>843</v>
      </c>
      <c r="I171" s="104">
        <v>2863.9458744812941</v>
      </c>
      <c r="J171" s="233">
        <v>180428.59009232154</v>
      </c>
      <c r="K171" s="105"/>
      <c r="L171" s="105"/>
    </row>
    <row r="172" spans="1:12" s="3" customFormat="1" ht="16.5" customHeight="1">
      <c r="A172" s="56" t="s">
        <v>25</v>
      </c>
      <c r="B172" s="101">
        <v>11215</v>
      </c>
      <c r="C172" s="101">
        <v>340</v>
      </c>
      <c r="D172" s="438"/>
      <c r="E172" s="107">
        <v>0.99</v>
      </c>
      <c r="F172" s="101">
        <v>1.93</v>
      </c>
      <c r="G172" s="101">
        <v>78</v>
      </c>
      <c r="H172" s="60" t="s">
        <v>843</v>
      </c>
      <c r="I172" s="104">
        <v>2651.245746455379</v>
      </c>
      <c r="J172" s="233">
        <v>167028.48202668887</v>
      </c>
      <c r="K172" s="105"/>
      <c r="L172" s="105"/>
    </row>
    <row r="173" spans="1:12" s="46" customFormat="1" ht="16.5" customHeight="1">
      <c r="A173" s="76"/>
      <c r="B173" s="76"/>
      <c r="C173" s="76"/>
      <c r="D173" s="76"/>
      <c r="E173" s="76"/>
      <c r="F173" s="76"/>
      <c r="G173" s="76"/>
      <c r="H173" s="76"/>
      <c r="I173" s="77"/>
      <c r="J173" s="77"/>
      <c r="K173" s="78"/>
      <c r="L173" s="78"/>
    </row>
    <row r="174" spans="1:12" s="3" customFormat="1" ht="16.5" customHeight="1">
      <c r="A174" s="57" t="s">
        <v>263</v>
      </c>
      <c r="B174" s="58"/>
      <c r="C174" s="58"/>
      <c r="D174" s="58"/>
      <c r="E174" s="58"/>
      <c r="F174" s="58"/>
      <c r="G174" s="58"/>
      <c r="H174" s="58"/>
      <c r="I174" s="64"/>
      <c r="J174" s="65"/>
      <c r="K174" s="66"/>
      <c r="L174" s="353"/>
    </row>
    <row r="175" spans="1:12" s="46" customFormat="1" ht="16.5" customHeight="1">
      <c r="A175" s="83"/>
      <c r="B175" s="428" t="s">
        <v>935</v>
      </c>
      <c r="C175" s="428"/>
      <c r="D175" s="428"/>
      <c r="E175" s="428"/>
      <c r="F175" s="428"/>
      <c r="G175" s="84"/>
      <c r="H175" s="108" t="s">
        <v>909</v>
      </c>
      <c r="I175" s="85"/>
      <c r="J175" s="86"/>
      <c r="K175" s="87"/>
      <c r="L175" s="88"/>
    </row>
    <row r="176" spans="1:12" s="46" customFormat="1" ht="16.5" customHeight="1">
      <c r="A176" s="89"/>
      <c r="B176" s="429"/>
      <c r="C176" s="429"/>
      <c r="D176" s="429"/>
      <c r="E176" s="429"/>
      <c r="F176" s="429"/>
      <c r="G176" s="90"/>
      <c r="H176" s="109" t="s">
        <v>920</v>
      </c>
      <c r="I176" s="91"/>
      <c r="J176" s="92"/>
      <c r="K176" s="93"/>
      <c r="L176" s="94"/>
    </row>
    <row r="177" spans="1:12" s="46" customFormat="1" ht="16.5" customHeight="1">
      <c r="A177" s="89"/>
      <c r="B177" s="429"/>
      <c r="C177" s="429"/>
      <c r="D177" s="429"/>
      <c r="E177" s="429"/>
      <c r="F177" s="429"/>
      <c r="G177" s="90"/>
      <c r="H177" s="109" t="s">
        <v>917</v>
      </c>
      <c r="I177" s="91"/>
      <c r="J177" s="92"/>
      <c r="K177" s="93"/>
      <c r="L177" s="94"/>
    </row>
    <row r="178" spans="1:12" s="46" customFormat="1" ht="16.5" customHeight="1">
      <c r="A178" s="89"/>
      <c r="B178" s="429"/>
      <c r="C178" s="429"/>
      <c r="D178" s="429"/>
      <c r="E178" s="429"/>
      <c r="F178" s="429"/>
      <c r="G178" s="90"/>
      <c r="H178" s="109" t="s">
        <v>919</v>
      </c>
      <c r="I178" s="91"/>
      <c r="J178" s="92"/>
      <c r="K178" s="93"/>
      <c r="L178" s="94"/>
    </row>
    <row r="179" spans="1:12" s="46" customFormat="1" ht="16.5" customHeight="1">
      <c r="A179" s="95"/>
      <c r="B179" s="430"/>
      <c r="C179" s="430"/>
      <c r="D179" s="430"/>
      <c r="E179" s="430"/>
      <c r="F179" s="430"/>
      <c r="G179" s="96"/>
      <c r="H179" s="110" t="s">
        <v>913</v>
      </c>
      <c r="I179" s="97"/>
      <c r="J179" s="98"/>
      <c r="K179" s="99"/>
      <c r="L179" s="100"/>
    </row>
    <row r="180" spans="1:12" s="46" customFormat="1" ht="40.5" customHeight="1">
      <c r="A180" s="67" t="s">
        <v>77</v>
      </c>
      <c r="B180" s="68" t="s">
        <v>835</v>
      </c>
      <c r="C180" s="68" t="s">
        <v>827</v>
      </c>
      <c r="D180" s="68" t="s">
        <v>837</v>
      </c>
      <c r="E180" s="68" t="s">
        <v>828</v>
      </c>
      <c r="F180" s="68" t="s">
        <v>829</v>
      </c>
      <c r="G180" s="68" t="s">
        <v>897</v>
      </c>
      <c r="H180" s="68" t="s">
        <v>830</v>
      </c>
      <c r="I180" s="74" t="s">
        <v>893</v>
      </c>
      <c r="J180" s="74" t="s">
        <v>894</v>
      </c>
      <c r="K180" s="75"/>
      <c r="L180" s="75"/>
    </row>
    <row r="181" spans="1:12" s="3" customFormat="1" ht="16.5" customHeight="1">
      <c r="A181" s="56" t="s">
        <v>39</v>
      </c>
      <c r="B181" s="101">
        <v>1957</v>
      </c>
      <c r="C181" s="101">
        <v>295</v>
      </c>
      <c r="D181" s="101" t="s">
        <v>844</v>
      </c>
      <c r="E181" s="107">
        <v>0.18</v>
      </c>
      <c r="F181" s="101">
        <v>0.83</v>
      </c>
      <c r="G181" s="101">
        <v>70</v>
      </c>
      <c r="H181" s="60" t="s">
        <v>832</v>
      </c>
      <c r="I181" s="104">
        <v>758.50138139159276</v>
      </c>
      <c r="J181" s="233">
        <v>47785.587027670343</v>
      </c>
      <c r="K181" s="105"/>
      <c r="L181" s="105"/>
    </row>
    <row r="182" spans="1:12" s="3" customFormat="1" ht="16.5" customHeight="1">
      <c r="A182" s="56" t="s">
        <v>78</v>
      </c>
      <c r="B182" s="101">
        <v>2010</v>
      </c>
      <c r="C182" s="101">
        <v>285</v>
      </c>
      <c r="D182" s="101" t="s">
        <v>845</v>
      </c>
      <c r="E182" s="107">
        <v>0.15</v>
      </c>
      <c r="F182" s="101">
        <v>0.35</v>
      </c>
      <c r="G182" s="101">
        <v>71</v>
      </c>
      <c r="H182" s="60" t="s">
        <v>832</v>
      </c>
      <c r="I182" s="104">
        <v>787.56105934281504</v>
      </c>
      <c r="J182" s="233">
        <v>49616.346738597349</v>
      </c>
      <c r="K182" s="105"/>
      <c r="L182" s="105"/>
    </row>
    <row r="183" spans="1:12" s="3" customFormat="1" ht="16.5" customHeight="1">
      <c r="A183" s="56" t="s">
        <v>40</v>
      </c>
      <c r="B183" s="101">
        <v>2770</v>
      </c>
      <c r="C183" s="101">
        <v>365</v>
      </c>
      <c r="D183" s="101" t="s">
        <v>844</v>
      </c>
      <c r="E183" s="107">
        <v>0.27</v>
      </c>
      <c r="F183" s="101">
        <v>1.3</v>
      </c>
      <c r="G183" s="101">
        <v>67</v>
      </c>
      <c r="H183" s="60" t="s">
        <v>832</v>
      </c>
      <c r="I183" s="104">
        <v>832.87975270479126</v>
      </c>
      <c r="J183" s="233">
        <v>52471.424420401847</v>
      </c>
      <c r="K183" s="105"/>
      <c r="L183" s="105"/>
    </row>
    <row r="184" spans="1:12" s="3" customFormat="1" ht="16.5" customHeight="1">
      <c r="A184" s="56" t="s">
        <v>41</v>
      </c>
      <c r="B184" s="101">
        <v>2740</v>
      </c>
      <c r="C184" s="101">
        <v>365</v>
      </c>
      <c r="D184" s="101" t="s">
        <v>845</v>
      </c>
      <c r="E184" s="107">
        <v>0.24</v>
      </c>
      <c r="F184" s="101">
        <v>0.48</v>
      </c>
      <c r="G184" s="101">
        <v>68</v>
      </c>
      <c r="H184" s="60" t="s">
        <v>832</v>
      </c>
      <c r="I184" s="104">
        <v>856.16520309555301</v>
      </c>
      <c r="J184" s="233">
        <v>53938.407795019841</v>
      </c>
      <c r="K184" s="105"/>
      <c r="L184" s="105"/>
    </row>
    <row r="185" spans="1:12" s="3" customFormat="1" ht="16.5" customHeight="1">
      <c r="A185" s="56" t="s">
        <v>42</v>
      </c>
      <c r="B185" s="101">
        <v>3710</v>
      </c>
      <c r="C185" s="101">
        <v>475</v>
      </c>
      <c r="D185" s="101" t="s">
        <v>844</v>
      </c>
      <c r="E185" s="107">
        <v>0.45</v>
      </c>
      <c r="F185" s="101">
        <v>2.15</v>
      </c>
      <c r="G185" s="101">
        <v>71</v>
      </c>
      <c r="H185" s="60" t="s">
        <v>832</v>
      </c>
      <c r="I185" s="104">
        <v>938.6128744772742</v>
      </c>
      <c r="J185" s="233">
        <v>59132.611092068269</v>
      </c>
      <c r="K185" s="105"/>
      <c r="L185" s="105"/>
    </row>
    <row r="186" spans="1:12" s="3" customFormat="1" ht="16.5" customHeight="1">
      <c r="A186" s="56" t="s">
        <v>43</v>
      </c>
      <c r="B186" s="101">
        <v>3770</v>
      </c>
      <c r="C186" s="101">
        <v>465</v>
      </c>
      <c r="D186" s="101" t="s">
        <v>845</v>
      </c>
      <c r="E186" s="107">
        <v>0.44</v>
      </c>
      <c r="F186" s="101">
        <v>0.81</v>
      </c>
      <c r="G186" s="101">
        <v>72</v>
      </c>
      <c r="H186" s="60" t="s">
        <v>832</v>
      </c>
      <c r="I186" s="104">
        <v>1027.8227634597222</v>
      </c>
      <c r="J186" s="233">
        <v>64752.834097962506</v>
      </c>
      <c r="K186" s="105"/>
      <c r="L186" s="105"/>
    </row>
    <row r="187" spans="1:12" s="3" customFormat="1" ht="16.5" customHeight="1">
      <c r="A187" s="56" t="s">
        <v>44</v>
      </c>
      <c r="B187" s="101">
        <v>4880</v>
      </c>
      <c r="C187" s="101">
        <v>537</v>
      </c>
      <c r="D187" s="436" t="s">
        <v>844</v>
      </c>
      <c r="E187" s="107">
        <v>0.63</v>
      </c>
      <c r="F187" s="101">
        <v>2.87</v>
      </c>
      <c r="G187" s="101">
        <v>75</v>
      </c>
      <c r="H187" s="60" t="s">
        <v>832</v>
      </c>
      <c r="I187" s="104">
        <v>1119.920045950603</v>
      </c>
      <c r="J187" s="233">
        <v>70554.962894887998</v>
      </c>
      <c r="K187" s="105"/>
      <c r="L187" s="105"/>
    </row>
    <row r="188" spans="1:12" s="3" customFormat="1" ht="16.5" customHeight="1">
      <c r="A188" s="56" t="s">
        <v>45</v>
      </c>
      <c r="B188" s="101">
        <v>3440</v>
      </c>
      <c r="C188" s="101">
        <v>250</v>
      </c>
      <c r="D188" s="438"/>
      <c r="E188" s="107">
        <v>0.24</v>
      </c>
      <c r="F188" s="101">
        <v>1.06</v>
      </c>
      <c r="G188" s="101">
        <v>65</v>
      </c>
      <c r="H188" s="60" t="s">
        <v>832</v>
      </c>
      <c r="I188" s="104">
        <v>1195.4619212869554</v>
      </c>
      <c r="J188" s="233">
        <v>75314.101041078204</v>
      </c>
      <c r="K188" s="105"/>
      <c r="L188" s="105"/>
    </row>
    <row r="189" spans="1:12" s="3" customFormat="1" ht="16.5" customHeight="1">
      <c r="A189" s="56" t="s">
        <v>46</v>
      </c>
      <c r="B189" s="101">
        <v>5050</v>
      </c>
      <c r="C189" s="101">
        <v>537</v>
      </c>
      <c r="D189" s="436" t="s">
        <v>845</v>
      </c>
      <c r="E189" s="107">
        <v>0.65</v>
      </c>
      <c r="F189" s="101">
        <v>1.32</v>
      </c>
      <c r="G189" s="101">
        <v>76</v>
      </c>
      <c r="H189" s="60" t="s">
        <v>832</v>
      </c>
      <c r="I189" s="104">
        <v>1104.7923726346432</v>
      </c>
      <c r="J189" s="233">
        <v>69601.919475982533</v>
      </c>
      <c r="K189" s="105"/>
      <c r="L189" s="105"/>
    </row>
    <row r="190" spans="1:12" s="3" customFormat="1" ht="16.5" customHeight="1">
      <c r="A190" s="56" t="s">
        <v>47</v>
      </c>
      <c r="B190" s="101">
        <v>3530</v>
      </c>
      <c r="C190" s="101">
        <v>262</v>
      </c>
      <c r="D190" s="437"/>
      <c r="E190" s="107">
        <v>0.27</v>
      </c>
      <c r="F190" s="101">
        <v>0.61</v>
      </c>
      <c r="G190" s="101">
        <v>64</v>
      </c>
      <c r="H190" s="60" t="s">
        <v>832</v>
      </c>
      <c r="I190" s="104">
        <v>1180.3664105498337</v>
      </c>
      <c r="J190" s="233">
        <v>74363.083864639528</v>
      </c>
      <c r="K190" s="105"/>
      <c r="L190" s="105"/>
    </row>
    <row r="191" spans="1:12" s="3" customFormat="1" ht="16.5" customHeight="1">
      <c r="A191" s="56" t="s">
        <v>48</v>
      </c>
      <c r="B191" s="101">
        <v>7360</v>
      </c>
      <c r="C191" s="101">
        <v>750</v>
      </c>
      <c r="D191" s="437"/>
      <c r="E191" s="107">
        <v>1.19</v>
      </c>
      <c r="F191" s="101">
        <v>2.21</v>
      </c>
      <c r="G191" s="101">
        <v>84</v>
      </c>
      <c r="H191" s="60" t="s">
        <v>849</v>
      </c>
      <c r="I191" s="104">
        <v>1649.6568854920158</v>
      </c>
      <c r="J191" s="233">
        <v>103928.38378599701</v>
      </c>
      <c r="K191" s="105"/>
      <c r="L191" s="105"/>
    </row>
    <row r="192" spans="1:12" s="3" customFormat="1" ht="16.5" customHeight="1">
      <c r="A192" s="56" t="s">
        <v>49</v>
      </c>
      <c r="B192" s="101">
        <v>4810</v>
      </c>
      <c r="C192" s="101">
        <v>320</v>
      </c>
      <c r="D192" s="437"/>
      <c r="E192" s="107">
        <v>0.39</v>
      </c>
      <c r="F192" s="101">
        <v>0.79</v>
      </c>
      <c r="G192" s="101">
        <v>67</v>
      </c>
      <c r="H192" s="60" t="s">
        <v>832</v>
      </c>
      <c r="I192" s="104">
        <v>1574.0828412039968</v>
      </c>
      <c r="J192" s="233">
        <v>99167.218995851799</v>
      </c>
      <c r="K192" s="105"/>
      <c r="L192" s="105"/>
    </row>
    <row r="193" spans="1:16" s="3" customFormat="1" ht="16.5" customHeight="1">
      <c r="A193" s="56" t="s">
        <v>50</v>
      </c>
      <c r="B193" s="101">
        <v>10330</v>
      </c>
      <c r="C193" s="101">
        <v>850</v>
      </c>
      <c r="D193" s="437"/>
      <c r="E193" s="107">
        <v>1.8</v>
      </c>
      <c r="F193" s="101">
        <v>3.38</v>
      </c>
      <c r="G193" s="101">
        <v>79</v>
      </c>
      <c r="H193" s="60" t="s">
        <v>846</v>
      </c>
      <c r="I193" s="104">
        <v>2043.4374163688742</v>
      </c>
      <c r="J193" s="233">
        <v>128736.55723123909</v>
      </c>
      <c r="K193" s="105"/>
      <c r="L193" s="105"/>
    </row>
    <row r="194" spans="1:16" s="3" customFormat="1" ht="16.5" customHeight="1">
      <c r="A194" s="56" t="s">
        <v>51</v>
      </c>
      <c r="B194" s="101">
        <v>7215</v>
      </c>
      <c r="C194" s="101">
        <v>380</v>
      </c>
      <c r="D194" s="437"/>
      <c r="E194" s="107">
        <v>0.62</v>
      </c>
      <c r="F194" s="101">
        <v>1.07</v>
      </c>
      <c r="G194" s="101">
        <v>65</v>
      </c>
      <c r="H194" s="60" t="s">
        <v>843</v>
      </c>
      <c r="I194" s="104">
        <v>1998.118495620814</v>
      </c>
      <c r="J194" s="233">
        <v>125881.46522411129</v>
      </c>
      <c r="K194" s="105"/>
      <c r="L194" s="105"/>
      <c r="P194"/>
    </row>
    <row r="195" spans="1:16" s="3" customFormat="1" ht="16.5" customHeight="1">
      <c r="A195" s="56" t="s">
        <v>52</v>
      </c>
      <c r="B195" s="101">
        <v>15900</v>
      </c>
      <c r="C195" s="101">
        <v>1100</v>
      </c>
      <c r="D195" s="437"/>
      <c r="E195" s="107">
        <v>4.0999999999999996</v>
      </c>
      <c r="F195" s="101">
        <v>7.03</v>
      </c>
      <c r="G195" s="101">
        <v>88</v>
      </c>
      <c r="H195" s="60" t="s">
        <v>846</v>
      </c>
      <c r="I195" s="104">
        <v>3177.4458578743902</v>
      </c>
      <c r="J195" s="233">
        <v>200179.08904608659</v>
      </c>
      <c r="K195" s="105"/>
      <c r="L195" s="105"/>
    </row>
    <row r="196" spans="1:16" s="3" customFormat="1" ht="16.5" customHeight="1">
      <c r="A196" s="56" t="s">
        <v>53</v>
      </c>
      <c r="B196" s="101">
        <v>10880</v>
      </c>
      <c r="C196" s="101">
        <v>515</v>
      </c>
      <c r="D196" s="437"/>
      <c r="E196" s="107">
        <v>1.23</v>
      </c>
      <c r="F196" s="101">
        <v>2.6</v>
      </c>
      <c r="G196" s="101">
        <v>74</v>
      </c>
      <c r="H196" s="60" t="s">
        <v>832</v>
      </c>
      <c r="I196" s="104">
        <v>2678.9073793914945</v>
      </c>
      <c r="J196" s="233">
        <v>168771.16490166416</v>
      </c>
      <c r="K196" s="105"/>
      <c r="L196" s="105"/>
    </row>
    <row r="197" spans="1:16" s="3" customFormat="1" ht="16.5" customHeight="1">
      <c r="A197" s="56" t="s">
        <v>54</v>
      </c>
      <c r="B197" s="101">
        <v>6700</v>
      </c>
      <c r="C197" s="101">
        <v>240</v>
      </c>
      <c r="D197" s="437"/>
      <c r="E197" s="107">
        <v>0.38</v>
      </c>
      <c r="F197" s="101">
        <v>0.88</v>
      </c>
      <c r="G197" s="101">
        <v>65</v>
      </c>
      <c r="H197" s="60" t="s">
        <v>832</v>
      </c>
      <c r="I197" s="104">
        <v>2376.803519458545</v>
      </c>
      <c r="J197" s="233">
        <v>149738.62172588834</v>
      </c>
      <c r="K197" s="105"/>
      <c r="L197" s="105"/>
    </row>
    <row r="198" spans="1:16" s="3" customFormat="1" ht="16.5" customHeight="1">
      <c r="A198" s="56" t="s">
        <v>55</v>
      </c>
      <c r="B198" s="101">
        <v>15300</v>
      </c>
      <c r="C198" s="101">
        <v>585</v>
      </c>
      <c r="D198" s="437"/>
      <c r="E198" s="107">
        <v>2</v>
      </c>
      <c r="F198" s="101">
        <v>3.9</v>
      </c>
      <c r="G198" s="101">
        <v>85</v>
      </c>
      <c r="H198" s="60" t="s">
        <v>843</v>
      </c>
      <c r="I198" s="104">
        <v>3555.0916095425855</v>
      </c>
      <c r="J198" s="233">
        <v>223970.77140118289</v>
      </c>
      <c r="K198" s="105"/>
      <c r="L198" s="105"/>
    </row>
    <row r="199" spans="1:16" s="3" customFormat="1" ht="16.5" customHeight="1">
      <c r="A199" s="56" t="s">
        <v>56</v>
      </c>
      <c r="B199" s="101">
        <v>11215</v>
      </c>
      <c r="C199" s="101">
        <v>340</v>
      </c>
      <c r="D199" s="438"/>
      <c r="E199" s="107">
        <v>0.99</v>
      </c>
      <c r="F199" s="101">
        <v>1.93</v>
      </c>
      <c r="G199" s="101">
        <v>77</v>
      </c>
      <c r="H199" s="60" t="s">
        <v>843</v>
      </c>
      <c r="I199" s="104">
        <v>3404.0397838899808</v>
      </c>
      <c r="J199" s="233">
        <v>214454.50638506879</v>
      </c>
      <c r="K199" s="105"/>
      <c r="L199" s="105"/>
    </row>
    <row r="200" spans="1:16" s="46" customFormat="1" ht="16.5" customHeight="1">
      <c r="A200" s="76"/>
      <c r="B200" s="76"/>
      <c r="C200" s="76"/>
      <c r="D200" s="76"/>
      <c r="E200" s="76"/>
      <c r="F200" s="76"/>
      <c r="G200" s="76"/>
      <c r="H200" s="76"/>
      <c r="I200" s="77"/>
      <c r="J200" s="77"/>
      <c r="K200" s="78"/>
      <c r="L200" s="78"/>
    </row>
    <row r="201" spans="1:16" s="3" customFormat="1" ht="16.5" customHeight="1">
      <c r="A201" s="57" t="s">
        <v>264</v>
      </c>
      <c r="B201" s="58"/>
      <c r="C201" s="58"/>
      <c r="D201" s="58"/>
      <c r="E201" s="58"/>
      <c r="F201" s="58"/>
      <c r="G201" s="58"/>
      <c r="H201" s="58"/>
      <c r="I201" s="64"/>
      <c r="J201" s="65"/>
      <c r="K201" s="66"/>
      <c r="L201" s="353"/>
    </row>
    <row r="202" spans="1:16" s="46" customFormat="1" ht="16.5" customHeight="1">
      <c r="A202" s="83"/>
      <c r="B202" s="428" t="s">
        <v>936</v>
      </c>
      <c r="C202" s="428"/>
      <c r="D202" s="428"/>
      <c r="E202" s="428"/>
      <c r="F202" s="428"/>
      <c r="G202" s="84"/>
      <c r="H202" s="108" t="s">
        <v>922</v>
      </c>
      <c r="I202" s="85"/>
      <c r="J202" s="86"/>
      <c r="K202" s="87"/>
      <c r="L202" s="88"/>
    </row>
    <row r="203" spans="1:16" s="46" customFormat="1" ht="16.5" customHeight="1">
      <c r="A203" s="89"/>
      <c r="B203" s="429"/>
      <c r="C203" s="429"/>
      <c r="D203" s="429"/>
      <c r="E203" s="429"/>
      <c r="F203" s="429"/>
      <c r="G203" s="90"/>
      <c r="H203" s="109" t="s">
        <v>920</v>
      </c>
      <c r="I203" s="91"/>
      <c r="J203" s="92"/>
      <c r="K203" s="93"/>
      <c r="L203" s="94"/>
    </row>
    <row r="204" spans="1:16" s="46" customFormat="1" ht="16.5" customHeight="1">
      <c r="A204" s="89"/>
      <c r="B204" s="429"/>
      <c r="C204" s="429"/>
      <c r="D204" s="429"/>
      <c r="E204" s="429"/>
      <c r="F204" s="429"/>
      <c r="G204" s="90"/>
      <c r="H204" s="109" t="s">
        <v>911</v>
      </c>
      <c r="I204" s="91"/>
      <c r="J204" s="92"/>
      <c r="K204" s="93"/>
      <c r="L204" s="94"/>
    </row>
    <row r="205" spans="1:16" s="46" customFormat="1" ht="16.5" customHeight="1">
      <c r="A205" s="89"/>
      <c r="B205" s="429"/>
      <c r="C205" s="429"/>
      <c r="D205" s="429"/>
      <c r="E205" s="429"/>
      <c r="F205" s="429"/>
      <c r="G205" s="90"/>
      <c r="H205" s="109" t="s">
        <v>923</v>
      </c>
      <c r="I205" s="91"/>
      <c r="J205" s="92"/>
      <c r="K205" s="93"/>
      <c r="L205" s="94"/>
    </row>
    <row r="206" spans="1:16" s="46" customFormat="1" ht="16.5" customHeight="1">
      <c r="A206" s="95"/>
      <c r="B206" s="430"/>
      <c r="C206" s="430"/>
      <c r="D206" s="430"/>
      <c r="E206" s="430"/>
      <c r="F206" s="430"/>
      <c r="G206" s="96"/>
      <c r="H206" s="109" t="s">
        <v>919</v>
      </c>
      <c r="I206" s="97"/>
      <c r="J206" s="98"/>
      <c r="K206" s="99"/>
      <c r="L206" s="100"/>
    </row>
    <row r="207" spans="1:16" s="46" customFormat="1" ht="40.5" customHeight="1">
      <c r="A207" s="67" t="s">
        <v>77</v>
      </c>
      <c r="B207" s="68" t="s">
        <v>835</v>
      </c>
      <c r="C207" s="68" t="s">
        <v>827</v>
      </c>
      <c r="D207" s="68" t="s">
        <v>837</v>
      </c>
      <c r="E207" s="68" t="s">
        <v>828</v>
      </c>
      <c r="F207" s="68" t="s">
        <v>829</v>
      </c>
      <c r="G207" s="68" t="s">
        <v>897</v>
      </c>
      <c r="H207" s="68" t="s">
        <v>830</v>
      </c>
      <c r="I207" s="74" t="s">
        <v>893</v>
      </c>
      <c r="J207" s="74" t="s">
        <v>894</v>
      </c>
      <c r="K207" s="75"/>
      <c r="L207" s="75"/>
    </row>
    <row r="208" spans="1:16" s="3" customFormat="1" ht="16.5" customHeight="1">
      <c r="A208" s="56" t="s">
        <v>871</v>
      </c>
      <c r="B208" s="101">
        <v>2185</v>
      </c>
      <c r="C208" s="101">
        <v>580</v>
      </c>
      <c r="D208" s="436" t="s">
        <v>844</v>
      </c>
      <c r="E208" s="107">
        <v>0.32300000000000001</v>
      </c>
      <c r="F208" s="101">
        <v>1.51</v>
      </c>
      <c r="G208" s="101">
        <v>78</v>
      </c>
      <c r="H208" s="60" t="s">
        <v>832</v>
      </c>
      <c r="I208" s="104">
        <v>1313.0200063512227</v>
      </c>
      <c r="J208" s="233">
        <v>82720.260400127037</v>
      </c>
      <c r="K208" s="105"/>
      <c r="L208" s="105"/>
    </row>
    <row r="209" spans="1:17" s="3" customFormat="1" ht="16.5" customHeight="1">
      <c r="A209" s="56" t="s">
        <v>872</v>
      </c>
      <c r="B209" s="101">
        <v>2835</v>
      </c>
      <c r="C209" s="101">
        <v>600</v>
      </c>
      <c r="D209" s="437"/>
      <c r="E209" s="107">
        <v>0.35</v>
      </c>
      <c r="F209" s="101">
        <v>1.61</v>
      </c>
      <c r="G209" s="101">
        <v>78</v>
      </c>
      <c r="H209" s="60" t="s">
        <v>832</v>
      </c>
      <c r="I209" s="104">
        <v>1444.30886389799</v>
      </c>
      <c r="J209" s="233">
        <v>90991.458425573379</v>
      </c>
      <c r="K209" s="105"/>
      <c r="L209" s="105"/>
    </row>
    <row r="210" spans="1:17" s="3" customFormat="1" ht="16.5" customHeight="1">
      <c r="A210" s="56" t="s">
        <v>873</v>
      </c>
      <c r="B210" s="101">
        <v>4940</v>
      </c>
      <c r="C210" s="101">
        <v>670</v>
      </c>
      <c r="D210" s="438"/>
      <c r="E210" s="107">
        <v>0.77200000000000002</v>
      </c>
      <c r="F210" s="101">
        <v>3.5</v>
      </c>
      <c r="G210" s="101">
        <v>82</v>
      </c>
      <c r="H210" s="60" t="s">
        <v>832</v>
      </c>
      <c r="I210" s="104">
        <v>2037.1944492546006</v>
      </c>
      <c r="J210" s="233">
        <v>128343.25030303984</v>
      </c>
      <c r="K210" s="105"/>
      <c r="L210" s="105"/>
      <c r="Q210"/>
    </row>
    <row r="211" spans="1:17" s="3" customFormat="1" ht="16.5" customHeight="1">
      <c r="A211" s="56" t="s">
        <v>874</v>
      </c>
      <c r="B211" s="101">
        <v>6760</v>
      </c>
      <c r="C211" s="101">
        <v>940</v>
      </c>
      <c r="D211" s="436" t="s">
        <v>845</v>
      </c>
      <c r="E211" s="107">
        <v>1.4179999999999999</v>
      </c>
      <c r="F211" s="101">
        <v>2.2200000000000002</v>
      </c>
      <c r="G211" s="101">
        <v>87</v>
      </c>
      <c r="H211" s="60" t="s">
        <v>832</v>
      </c>
      <c r="I211" s="104">
        <v>2292.6927002502689</v>
      </c>
      <c r="J211" s="233">
        <v>144439.64011576693</v>
      </c>
      <c r="K211" s="105"/>
      <c r="L211" s="105"/>
    </row>
    <row r="212" spans="1:17" s="3" customFormat="1" ht="16.5" customHeight="1">
      <c r="A212" s="56" t="s">
        <v>884</v>
      </c>
      <c r="B212" s="101">
        <v>7670</v>
      </c>
      <c r="C212" s="101">
        <v>725</v>
      </c>
      <c r="D212" s="437"/>
      <c r="E212" s="107">
        <v>1.28</v>
      </c>
      <c r="F212" s="101">
        <v>2.02</v>
      </c>
      <c r="G212" s="101">
        <v>83</v>
      </c>
      <c r="H212" s="60" t="s">
        <v>832</v>
      </c>
      <c r="I212" s="104">
        <v>2484.5873261205561</v>
      </c>
      <c r="J212" s="233">
        <v>156529.00154559503</v>
      </c>
      <c r="K212" s="105"/>
      <c r="L212" s="105"/>
    </row>
    <row r="213" spans="1:17" s="3" customFormat="1" ht="16.5" customHeight="1">
      <c r="A213" s="56" t="s">
        <v>883</v>
      </c>
      <c r="B213" s="101">
        <v>10220</v>
      </c>
      <c r="C213" s="101">
        <v>690</v>
      </c>
      <c r="D213" s="437"/>
      <c r="E213" s="107">
        <v>1.595</v>
      </c>
      <c r="F213" s="101">
        <v>2.5099999999999998</v>
      </c>
      <c r="G213" s="101">
        <v>81</v>
      </c>
      <c r="H213" s="60" t="s">
        <v>843</v>
      </c>
      <c r="I213" s="104">
        <v>3388.590562188303</v>
      </c>
      <c r="J213" s="233">
        <v>213481.20541786309</v>
      </c>
      <c r="K213" s="105"/>
      <c r="L213" s="105"/>
    </row>
    <row r="214" spans="1:17" s="3" customFormat="1" ht="16.5" customHeight="1">
      <c r="A214" s="56" t="s">
        <v>882</v>
      </c>
      <c r="B214" s="101">
        <v>14500</v>
      </c>
      <c r="C214" s="101">
        <v>860</v>
      </c>
      <c r="D214" s="438"/>
      <c r="E214" s="107">
        <v>2.87</v>
      </c>
      <c r="F214" s="101">
        <v>4.42</v>
      </c>
      <c r="G214" s="101">
        <v>85</v>
      </c>
      <c r="H214" s="60" t="s">
        <v>832</v>
      </c>
      <c r="I214" s="104">
        <v>4443.9968301995541</v>
      </c>
      <c r="J214" s="233">
        <v>279971.80030257191</v>
      </c>
      <c r="K214" s="105"/>
      <c r="L214" s="105"/>
    </row>
    <row r="215" spans="1:17" s="46" customFormat="1" ht="16.5" customHeight="1">
      <c r="A215" s="76"/>
      <c r="B215" s="76"/>
      <c r="C215" s="76"/>
      <c r="D215" s="76"/>
      <c r="E215" s="76"/>
      <c r="F215" s="76"/>
      <c r="G215" s="76"/>
      <c r="H215" s="76"/>
      <c r="I215" s="77"/>
      <c r="J215" s="77"/>
      <c r="K215" s="78"/>
      <c r="L215" s="78"/>
    </row>
    <row r="216" spans="1:17" s="3" customFormat="1" ht="16.5" customHeight="1">
      <c r="A216" s="57" t="s">
        <v>270</v>
      </c>
      <c r="B216" s="58"/>
      <c r="C216" s="58"/>
      <c r="D216" s="58"/>
      <c r="E216" s="58"/>
      <c r="F216" s="58"/>
      <c r="G216" s="58"/>
      <c r="H216" s="58"/>
      <c r="I216" s="64"/>
      <c r="J216" s="65"/>
      <c r="K216" s="66"/>
      <c r="L216" s="353"/>
    </row>
    <row r="217" spans="1:17" s="46" customFormat="1" ht="16.5" customHeight="1">
      <c r="A217" s="83"/>
      <c r="B217" s="428" t="s">
        <v>937</v>
      </c>
      <c r="C217" s="428"/>
      <c r="D217" s="428"/>
      <c r="E217" s="428"/>
      <c r="F217" s="428"/>
      <c r="G217" s="84"/>
      <c r="H217" s="108" t="s">
        <v>922</v>
      </c>
      <c r="I217" s="85"/>
      <c r="J217" s="86"/>
      <c r="K217" s="87"/>
      <c r="L217" s="88"/>
    </row>
    <row r="218" spans="1:17" s="46" customFormat="1" ht="16.5" customHeight="1">
      <c r="A218" s="89"/>
      <c r="B218" s="429"/>
      <c r="C218" s="429"/>
      <c r="D218" s="429"/>
      <c r="E218" s="429"/>
      <c r="F218" s="429"/>
      <c r="G218" s="90"/>
      <c r="H218" s="109" t="s">
        <v>920</v>
      </c>
      <c r="I218" s="91"/>
      <c r="J218" s="92"/>
      <c r="K218" s="93"/>
      <c r="L218" s="94"/>
    </row>
    <row r="219" spans="1:17" s="46" customFormat="1" ht="16.5" customHeight="1">
      <c r="A219" s="89"/>
      <c r="B219" s="429"/>
      <c r="C219" s="429"/>
      <c r="D219" s="429"/>
      <c r="E219" s="429"/>
      <c r="F219" s="429"/>
      <c r="G219" s="90"/>
      <c r="H219" s="109" t="s">
        <v>917</v>
      </c>
      <c r="I219" s="91"/>
      <c r="J219" s="92"/>
      <c r="K219" s="93"/>
      <c r="L219" s="94"/>
    </row>
    <row r="220" spans="1:17" s="46" customFormat="1" ht="16.5" customHeight="1">
      <c r="A220" s="89"/>
      <c r="B220" s="429"/>
      <c r="C220" s="429"/>
      <c r="D220" s="429"/>
      <c r="E220" s="429"/>
      <c r="F220" s="429"/>
      <c r="G220" s="90"/>
      <c r="H220" s="109" t="s">
        <v>923</v>
      </c>
      <c r="I220" s="91"/>
      <c r="J220" s="92"/>
      <c r="K220" s="93"/>
      <c r="L220" s="94"/>
    </row>
    <row r="221" spans="1:17" s="46" customFormat="1" ht="16.5" customHeight="1">
      <c r="A221" s="95"/>
      <c r="B221" s="430"/>
      <c r="C221" s="430"/>
      <c r="D221" s="430"/>
      <c r="E221" s="430"/>
      <c r="F221" s="430"/>
      <c r="G221" s="96"/>
      <c r="H221" s="109" t="s">
        <v>919</v>
      </c>
      <c r="I221" s="97"/>
      <c r="J221" s="98"/>
      <c r="K221" s="99"/>
      <c r="L221" s="100"/>
    </row>
    <row r="222" spans="1:17" s="46" customFormat="1" ht="40.5" customHeight="1">
      <c r="A222" s="67" t="s">
        <v>77</v>
      </c>
      <c r="B222" s="68" t="s">
        <v>835</v>
      </c>
      <c r="C222" s="68" t="s">
        <v>827</v>
      </c>
      <c r="D222" s="68" t="s">
        <v>837</v>
      </c>
      <c r="E222" s="68" t="s">
        <v>828</v>
      </c>
      <c r="F222" s="68" t="s">
        <v>829</v>
      </c>
      <c r="G222" s="68" t="s">
        <v>897</v>
      </c>
      <c r="H222" s="68" t="s">
        <v>830</v>
      </c>
      <c r="I222" s="74" t="s">
        <v>893</v>
      </c>
      <c r="J222" s="74" t="s">
        <v>894</v>
      </c>
      <c r="K222" s="75"/>
      <c r="L222" s="75"/>
    </row>
    <row r="223" spans="1:17" s="3" customFormat="1" ht="16.5" customHeight="1">
      <c r="A223" s="56" t="s">
        <v>881</v>
      </c>
      <c r="B223" s="101">
        <v>2185</v>
      </c>
      <c r="C223" s="101">
        <v>580</v>
      </c>
      <c r="D223" s="436" t="s">
        <v>844</v>
      </c>
      <c r="E223" s="107">
        <v>0.32300000000000001</v>
      </c>
      <c r="F223" s="101">
        <v>1.51</v>
      </c>
      <c r="G223" s="101">
        <v>77</v>
      </c>
      <c r="H223" s="60" t="s">
        <v>832</v>
      </c>
      <c r="I223" s="104">
        <v>1353.4390372033047</v>
      </c>
      <c r="J223" s="233">
        <v>85266.659343808191</v>
      </c>
      <c r="K223" s="105"/>
      <c r="L223" s="105"/>
    </row>
    <row r="224" spans="1:17" s="3" customFormat="1" ht="16.5" customHeight="1">
      <c r="A224" s="56" t="s">
        <v>880</v>
      </c>
      <c r="B224" s="101">
        <v>2835</v>
      </c>
      <c r="C224" s="101">
        <v>600</v>
      </c>
      <c r="D224" s="437"/>
      <c r="E224" s="107">
        <v>0.35</v>
      </c>
      <c r="F224" s="101">
        <v>1.61</v>
      </c>
      <c r="G224" s="101">
        <v>77</v>
      </c>
      <c r="H224" s="60" t="s">
        <v>832</v>
      </c>
      <c r="I224" s="104">
        <v>1494.7958276407956</v>
      </c>
      <c r="J224" s="233">
        <v>94172.137141370127</v>
      </c>
      <c r="K224" s="105"/>
      <c r="L224" s="105"/>
    </row>
    <row r="225" spans="1:25" s="3" customFormat="1" ht="16.5" customHeight="1">
      <c r="A225" s="56" t="s">
        <v>879</v>
      </c>
      <c r="B225" s="101">
        <v>4940</v>
      </c>
      <c r="C225" s="101">
        <v>670</v>
      </c>
      <c r="D225" s="438"/>
      <c r="E225" s="107">
        <v>0.77200000000000002</v>
      </c>
      <c r="F225" s="101">
        <v>3.5</v>
      </c>
      <c r="G225" s="101">
        <v>81</v>
      </c>
      <c r="H225" s="60" t="s">
        <v>832</v>
      </c>
      <c r="I225" s="104">
        <v>2196.7519192869963</v>
      </c>
      <c r="J225" s="233">
        <v>138395.37091508077</v>
      </c>
      <c r="K225" s="105"/>
      <c r="L225" s="105"/>
    </row>
    <row r="226" spans="1:25" s="3" customFormat="1" ht="16.5" customHeight="1">
      <c r="A226" s="56" t="s">
        <v>878</v>
      </c>
      <c r="B226" s="101">
        <v>6760</v>
      </c>
      <c r="C226" s="101">
        <v>940</v>
      </c>
      <c r="D226" s="436" t="s">
        <v>845</v>
      </c>
      <c r="E226" s="107">
        <v>1.4179999999999999</v>
      </c>
      <c r="F226" s="101">
        <v>2.2200000000000002</v>
      </c>
      <c r="G226" s="101">
        <v>86</v>
      </c>
      <c r="H226" s="60" t="s">
        <v>832</v>
      </c>
      <c r="I226" s="104">
        <v>2555.3156822810588</v>
      </c>
      <c r="J226" s="233">
        <v>160984.88798370672</v>
      </c>
      <c r="K226" s="105"/>
      <c r="L226" s="105"/>
    </row>
    <row r="227" spans="1:25" s="3" customFormat="1" ht="16.5" customHeight="1">
      <c r="A227" s="56" t="s">
        <v>877</v>
      </c>
      <c r="B227" s="101">
        <v>7670</v>
      </c>
      <c r="C227" s="101">
        <v>725</v>
      </c>
      <c r="D227" s="437"/>
      <c r="E227" s="107">
        <v>1.28</v>
      </c>
      <c r="F227" s="101">
        <v>2.02</v>
      </c>
      <c r="G227" s="101">
        <v>82</v>
      </c>
      <c r="H227" s="60" t="s">
        <v>832</v>
      </c>
      <c r="I227" s="104">
        <v>2727.02340104717</v>
      </c>
      <c r="J227" s="233">
        <v>171802.47426597172</v>
      </c>
      <c r="K227" s="105"/>
      <c r="L227" s="105"/>
    </row>
    <row r="228" spans="1:25" s="3" customFormat="1" ht="16.5" customHeight="1">
      <c r="A228" s="56" t="s">
        <v>876</v>
      </c>
      <c r="B228" s="101">
        <v>10220</v>
      </c>
      <c r="C228" s="101">
        <v>690</v>
      </c>
      <c r="D228" s="437"/>
      <c r="E228" s="107">
        <v>1.595</v>
      </c>
      <c r="F228" s="101">
        <v>2.5099999999999998</v>
      </c>
      <c r="G228" s="101">
        <v>80</v>
      </c>
      <c r="H228" s="60" t="s">
        <v>843</v>
      </c>
      <c r="I228" s="104">
        <v>3615.7827012903344</v>
      </c>
      <c r="J228" s="233">
        <v>227794.31018129108</v>
      </c>
      <c r="K228" s="105"/>
      <c r="L228" s="105"/>
    </row>
    <row r="229" spans="1:25" ht="16.5" customHeight="1">
      <c r="A229" s="56" t="s">
        <v>875</v>
      </c>
      <c r="B229" s="101">
        <v>14500</v>
      </c>
      <c r="C229" s="101">
        <v>860</v>
      </c>
      <c r="D229" s="438"/>
      <c r="E229" s="107">
        <v>2.87</v>
      </c>
      <c r="F229" s="101">
        <v>4.42</v>
      </c>
      <c r="G229" s="101">
        <v>84</v>
      </c>
      <c r="H229" s="60" t="s">
        <v>832</v>
      </c>
      <c r="I229" s="104">
        <v>4772.245195403857</v>
      </c>
      <c r="J229" s="233">
        <v>300651.44731044304</v>
      </c>
      <c r="K229" s="105"/>
      <c r="L229" s="105"/>
      <c r="Q229"/>
    </row>
    <row r="230" spans="1:25" s="39" customFormat="1" ht="16.5" customHeight="1">
      <c r="A230" s="76"/>
      <c r="B230" s="76"/>
      <c r="C230" s="76"/>
      <c r="D230" s="76"/>
      <c r="E230" s="76"/>
      <c r="F230" s="76"/>
      <c r="G230" s="76"/>
      <c r="H230" s="76"/>
      <c r="I230" s="77"/>
      <c r="J230" s="77"/>
      <c r="K230" s="78"/>
      <c r="L230" s="78"/>
      <c r="M230" s="46"/>
      <c r="N230" s="46"/>
      <c r="O230" s="46"/>
      <c r="P230" s="6"/>
      <c r="R230" s="6"/>
      <c r="S230" s="6"/>
      <c r="T230" s="6"/>
      <c r="U230" s="6"/>
      <c r="V230" s="6"/>
      <c r="W230" s="6"/>
      <c r="X230" s="6"/>
      <c r="Y230" s="6"/>
    </row>
    <row r="231" spans="1:25" ht="16.5" customHeight="1">
      <c r="A231" s="57" t="s">
        <v>939</v>
      </c>
      <c r="B231" s="58"/>
      <c r="C231" s="58"/>
      <c r="D231" s="58"/>
      <c r="E231" s="58"/>
      <c r="F231" s="58"/>
      <c r="G231" s="58"/>
      <c r="H231" s="58"/>
      <c r="I231" s="64"/>
      <c r="J231" s="65"/>
      <c r="K231" s="66"/>
      <c r="L231" s="353"/>
    </row>
    <row r="232" spans="1:25" s="39" customFormat="1" ht="16.5" customHeight="1">
      <c r="A232" s="83"/>
      <c r="B232" s="428" t="s">
        <v>938</v>
      </c>
      <c r="C232" s="428"/>
      <c r="D232" s="428"/>
      <c r="E232" s="428"/>
      <c r="F232" s="428"/>
      <c r="G232" s="84"/>
      <c r="H232" s="108" t="s">
        <v>909</v>
      </c>
      <c r="I232" s="85"/>
      <c r="J232" s="86"/>
      <c r="K232" s="87"/>
      <c r="L232" s="88"/>
      <c r="M232" s="46"/>
      <c r="N232" s="46"/>
      <c r="O232" s="4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s="39" customFormat="1" ht="16.5" customHeight="1">
      <c r="A233" s="89"/>
      <c r="B233" s="429"/>
      <c r="C233" s="429"/>
      <c r="D233" s="429"/>
      <c r="E233" s="429"/>
      <c r="F233" s="429"/>
      <c r="G233" s="90"/>
      <c r="H233" s="109" t="s">
        <v>920</v>
      </c>
      <c r="I233" s="91"/>
      <c r="J233" s="92"/>
      <c r="K233" s="93"/>
      <c r="L233" s="94"/>
      <c r="M233" s="46"/>
      <c r="N233" s="46"/>
      <c r="O233" s="4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s="39" customFormat="1" ht="16.5" customHeight="1">
      <c r="A234" s="89"/>
      <c r="B234" s="429"/>
      <c r="C234" s="429"/>
      <c r="D234" s="429"/>
      <c r="E234" s="429"/>
      <c r="F234" s="429"/>
      <c r="G234" s="90"/>
      <c r="H234" s="109" t="s">
        <v>940</v>
      </c>
      <c r="I234" s="91"/>
      <c r="J234" s="92"/>
      <c r="K234" s="93"/>
      <c r="L234" s="94"/>
      <c r="M234" s="46"/>
      <c r="N234" s="46"/>
      <c r="O234" s="4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s="39" customFormat="1" ht="16.5" customHeight="1">
      <c r="A235" s="89"/>
      <c r="B235" s="429"/>
      <c r="C235" s="429"/>
      <c r="D235" s="429"/>
      <c r="E235" s="429"/>
      <c r="F235" s="429"/>
      <c r="G235" s="90"/>
      <c r="H235" s="109" t="s">
        <v>919</v>
      </c>
      <c r="I235" s="91"/>
      <c r="J235" s="92"/>
      <c r="K235" s="93"/>
      <c r="L235" s="94"/>
      <c r="M235" s="46"/>
      <c r="N235" s="46"/>
      <c r="O235" s="4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s="39" customFormat="1" ht="16.5" customHeight="1">
      <c r="A236" s="95"/>
      <c r="B236" s="430"/>
      <c r="C236" s="430"/>
      <c r="D236" s="430"/>
      <c r="E236" s="430"/>
      <c r="F236" s="430"/>
      <c r="G236" s="96"/>
      <c r="H236" s="110" t="s">
        <v>913</v>
      </c>
      <c r="I236" s="97"/>
      <c r="J236" s="98"/>
      <c r="K236" s="99"/>
      <c r="L236" s="100"/>
      <c r="M236" s="46"/>
      <c r="N236" s="46"/>
      <c r="O236" s="4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s="46" customFormat="1" ht="40.5" customHeight="1">
      <c r="A237" s="67" t="s">
        <v>77</v>
      </c>
      <c r="B237" s="68" t="s">
        <v>835</v>
      </c>
      <c r="C237" s="68" t="s">
        <v>827</v>
      </c>
      <c r="D237" s="68" t="s">
        <v>837</v>
      </c>
      <c r="E237" s="68" t="s">
        <v>828</v>
      </c>
      <c r="F237" s="68" t="s">
        <v>829</v>
      </c>
      <c r="G237" s="68" t="s">
        <v>897</v>
      </c>
      <c r="H237" s="68" t="s">
        <v>830</v>
      </c>
      <c r="I237" s="74" t="s">
        <v>893</v>
      </c>
      <c r="J237" s="74" t="s">
        <v>894</v>
      </c>
      <c r="K237" s="75"/>
      <c r="L237" s="75"/>
    </row>
    <row r="238" spans="1:25" ht="16.5" customHeight="1">
      <c r="A238" s="56" t="s">
        <v>624</v>
      </c>
      <c r="B238" s="101">
        <v>360</v>
      </c>
      <c r="C238" s="101">
        <v>340</v>
      </c>
      <c r="D238" s="436" t="s">
        <v>844</v>
      </c>
      <c r="E238" s="82">
        <v>4.9000000000000002E-2</v>
      </c>
      <c r="F238" s="101">
        <v>0.2</v>
      </c>
      <c r="G238" s="101">
        <v>59</v>
      </c>
      <c r="H238" s="60" t="s">
        <v>896</v>
      </c>
      <c r="I238" s="104">
        <v>160.91569741532979</v>
      </c>
      <c r="J238" s="233">
        <v>10137.688937165778</v>
      </c>
      <c r="K238" s="105"/>
      <c r="L238" s="105"/>
    </row>
    <row r="239" spans="1:25" ht="16.5" customHeight="1">
      <c r="A239" s="56" t="s">
        <v>625</v>
      </c>
      <c r="B239" s="101">
        <v>456</v>
      </c>
      <c r="C239" s="101">
        <v>360</v>
      </c>
      <c r="D239" s="437"/>
      <c r="E239" s="82">
        <v>7.3999999999999996E-2</v>
      </c>
      <c r="F239" s="101">
        <v>0.31</v>
      </c>
      <c r="G239" s="101">
        <v>61</v>
      </c>
      <c r="H239" s="60" t="s">
        <v>896</v>
      </c>
      <c r="I239" s="104">
        <v>144.97586601307194</v>
      </c>
      <c r="J239" s="233">
        <v>9133.479558823532</v>
      </c>
      <c r="K239" s="105"/>
      <c r="L239" s="105"/>
    </row>
    <row r="240" spans="1:25" ht="16.5" customHeight="1">
      <c r="A240" s="56" t="s">
        <v>626</v>
      </c>
      <c r="B240" s="101">
        <v>636</v>
      </c>
      <c r="C240" s="101">
        <v>405</v>
      </c>
      <c r="D240" s="437"/>
      <c r="E240" s="82">
        <v>6.7000000000000004E-2</v>
      </c>
      <c r="F240" s="101">
        <v>0.28000000000000003</v>
      </c>
      <c r="G240" s="101">
        <v>60</v>
      </c>
      <c r="H240" s="60" t="s">
        <v>905</v>
      </c>
      <c r="I240" s="104">
        <v>175.05266544117649</v>
      </c>
      <c r="J240" s="233">
        <v>11028.317922794118</v>
      </c>
      <c r="K240" s="105"/>
      <c r="L240" s="105"/>
    </row>
    <row r="241" spans="1:25" s="39" customFormat="1" ht="16.5" customHeight="1">
      <c r="A241" s="56" t="s">
        <v>804</v>
      </c>
      <c r="B241" s="101">
        <v>795</v>
      </c>
      <c r="C241" s="101">
        <v>505</v>
      </c>
      <c r="D241" s="437"/>
      <c r="E241" s="82">
        <v>0.106</v>
      </c>
      <c r="F241" s="101">
        <v>0.45</v>
      </c>
      <c r="G241" s="101">
        <v>65</v>
      </c>
      <c r="H241" s="60" t="s">
        <v>905</v>
      </c>
      <c r="I241" s="104">
        <v>187.1166666666667</v>
      </c>
      <c r="J241" s="233">
        <v>11788.350000000002</v>
      </c>
      <c r="K241" s="105"/>
      <c r="L241" s="105"/>
      <c r="N241" s="46"/>
      <c r="O241" s="4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6.5" customHeight="1">
      <c r="A242" s="56" t="s">
        <v>627</v>
      </c>
      <c r="B242" s="101">
        <v>950</v>
      </c>
      <c r="C242" s="101">
        <v>665</v>
      </c>
      <c r="D242" s="437"/>
      <c r="E242" s="82">
        <v>0.13300000000000001</v>
      </c>
      <c r="F242" s="101">
        <v>0.6</v>
      </c>
      <c r="G242" s="101">
        <v>66</v>
      </c>
      <c r="H242" s="60" t="s">
        <v>906</v>
      </c>
      <c r="I242" s="104">
        <v>219.26657952069718</v>
      </c>
      <c r="J242" s="233">
        <v>13813.794509803922</v>
      </c>
      <c r="K242" s="105"/>
      <c r="L242" s="105"/>
    </row>
    <row r="243" spans="1:25" ht="16.5" customHeight="1">
      <c r="A243" s="56" t="s">
        <v>628</v>
      </c>
      <c r="B243" s="101">
        <v>1170</v>
      </c>
      <c r="C243" s="101">
        <v>710</v>
      </c>
      <c r="D243" s="438"/>
      <c r="E243" s="82">
        <v>0.221</v>
      </c>
      <c r="F243" s="101">
        <v>0.94</v>
      </c>
      <c r="G243" s="101">
        <v>67</v>
      </c>
      <c r="H243" s="60" t="s">
        <v>907</v>
      </c>
      <c r="I243" s="104">
        <v>247.54056132256829</v>
      </c>
      <c r="J243" s="233">
        <v>15595.055363321804</v>
      </c>
      <c r="K243" s="105"/>
      <c r="L243" s="105"/>
    </row>
    <row r="244" spans="1:25" s="39" customFormat="1" ht="16.5" customHeight="1">
      <c r="A244" s="76"/>
      <c r="B244" s="76"/>
      <c r="C244" s="76"/>
      <c r="D244" s="76"/>
      <c r="E244" s="76"/>
      <c r="F244" s="76"/>
      <c r="G244" s="76"/>
      <c r="H244" s="76"/>
      <c r="I244" s="77"/>
      <c r="J244" s="77"/>
      <c r="K244" s="78"/>
      <c r="L244" s="78"/>
      <c r="M244" s="46"/>
      <c r="N244" s="46"/>
      <c r="O244" s="46"/>
      <c r="P244" s="4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6.5" customHeight="1">
      <c r="A245" s="57" t="s">
        <v>261</v>
      </c>
      <c r="B245" s="58"/>
      <c r="C245" s="58"/>
      <c r="D245" s="58"/>
      <c r="E245" s="58"/>
      <c r="F245" s="58"/>
      <c r="G245" s="58"/>
      <c r="H245" s="58"/>
      <c r="I245" s="64"/>
      <c r="J245" s="65"/>
      <c r="K245" s="66"/>
      <c r="L245" s="353"/>
      <c r="P245" s="109"/>
    </row>
    <row r="246" spans="1:25" s="39" customFormat="1" ht="16.5" customHeight="1">
      <c r="A246" s="83"/>
      <c r="B246" s="428" t="s">
        <v>941</v>
      </c>
      <c r="C246" s="428"/>
      <c r="D246" s="428"/>
      <c r="E246" s="428"/>
      <c r="F246" s="428"/>
      <c r="G246" s="84"/>
      <c r="H246" s="108" t="s">
        <v>922</v>
      </c>
      <c r="I246" s="85"/>
      <c r="J246" s="86"/>
      <c r="K246" s="87"/>
      <c r="L246" s="88"/>
      <c r="M246" s="46"/>
      <c r="N246" s="46"/>
      <c r="O246" s="46"/>
      <c r="P246" s="109"/>
      <c r="Q246" s="6"/>
      <c r="R246" s="6"/>
      <c r="S246" s="6"/>
      <c r="T246" s="6"/>
      <c r="U246" s="6"/>
      <c r="V246" s="6"/>
      <c r="W246" s="6"/>
      <c r="X246" s="6"/>
      <c r="Y246" s="6"/>
    </row>
    <row r="247" spans="1:25" s="39" customFormat="1" ht="16.5" customHeight="1">
      <c r="A247" s="89"/>
      <c r="B247" s="429"/>
      <c r="C247" s="429"/>
      <c r="D247" s="429"/>
      <c r="E247" s="429"/>
      <c r="F247" s="429"/>
      <c r="G247" s="90"/>
      <c r="H247" s="109" t="s">
        <v>920</v>
      </c>
      <c r="I247" s="91"/>
      <c r="J247" s="92"/>
      <c r="K247" s="93"/>
      <c r="L247" s="94"/>
      <c r="M247" s="46"/>
      <c r="N247" s="46"/>
      <c r="O247" s="46"/>
      <c r="P247" s="4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s="39" customFormat="1" ht="16.5" customHeight="1">
      <c r="A248" s="89"/>
      <c r="B248" s="429"/>
      <c r="C248" s="429"/>
      <c r="D248" s="429"/>
      <c r="E248" s="429"/>
      <c r="F248" s="429"/>
      <c r="G248" s="90"/>
      <c r="H248" s="109" t="s">
        <v>940</v>
      </c>
      <c r="I248" s="91"/>
      <c r="J248" s="92"/>
      <c r="K248" s="93"/>
      <c r="L248" s="94"/>
      <c r="M248" s="46"/>
      <c r="N248" s="46"/>
      <c r="O248" s="46"/>
      <c r="P248" s="4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s="39" customFormat="1" ht="16.5" customHeight="1">
      <c r="A249" s="89"/>
      <c r="B249" s="429"/>
      <c r="C249" s="429"/>
      <c r="D249" s="429"/>
      <c r="E249" s="429"/>
      <c r="F249" s="429"/>
      <c r="G249" s="90"/>
      <c r="H249" s="109" t="s">
        <v>919</v>
      </c>
      <c r="I249" s="91"/>
      <c r="J249" s="92"/>
      <c r="K249" s="93"/>
      <c r="L249" s="94"/>
      <c r="M249" s="46"/>
      <c r="N249" s="46"/>
      <c r="O249" s="4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s="39" customFormat="1" ht="16.5" customHeight="1">
      <c r="A250" s="95"/>
      <c r="B250" s="430"/>
      <c r="C250" s="430"/>
      <c r="D250" s="430"/>
      <c r="E250" s="430"/>
      <c r="F250" s="430"/>
      <c r="G250" s="96"/>
      <c r="H250" s="109" t="s">
        <v>923</v>
      </c>
      <c r="I250" s="97"/>
      <c r="J250" s="98"/>
      <c r="K250" s="99"/>
      <c r="L250" s="100"/>
      <c r="M250" s="46"/>
      <c r="N250" s="46"/>
      <c r="O250" s="4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s="46" customFormat="1" ht="40.5" customHeight="1">
      <c r="A251" s="67" t="s">
        <v>77</v>
      </c>
      <c r="B251" s="68" t="s">
        <v>835</v>
      </c>
      <c r="C251" s="68" t="s">
        <v>827</v>
      </c>
      <c r="D251" s="68" t="s">
        <v>837</v>
      </c>
      <c r="E251" s="68" t="s">
        <v>828</v>
      </c>
      <c r="F251" s="68" t="s">
        <v>829</v>
      </c>
      <c r="G251" s="68" t="s">
        <v>897</v>
      </c>
      <c r="H251" s="68" t="s">
        <v>830</v>
      </c>
      <c r="I251" s="74" t="s">
        <v>893</v>
      </c>
      <c r="J251" s="74" t="s">
        <v>894</v>
      </c>
      <c r="K251" s="75"/>
      <c r="L251" s="75"/>
    </row>
    <row r="252" spans="1:25" ht="16.5" customHeight="1">
      <c r="A252" s="56" t="s">
        <v>63</v>
      </c>
      <c r="B252" s="101">
        <v>550</v>
      </c>
      <c r="C252" s="101">
        <v>600</v>
      </c>
      <c r="D252" s="436" t="s">
        <v>844</v>
      </c>
      <c r="E252" s="82">
        <v>8.4000000000000005E-2</v>
      </c>
      <c r="F252" s="101">
        <v>0.66</v>
      </c>
      <c r="G252" s="101">
        <v>63</v>
      </c>
      <c r="H252" s="60" t="s">
        <v>908</v>
      </c>
      <c r="I252" s="104">
        <v>445.43438914027149</v>
      </c>
      <c r="J252" s="233">
        <v>28062.366515837104</v>
      </c>
      <c r="K252" s="105"/>
      <c r="L252" s="105"/>
    </row>
    <row r="253" spans="1:25" ht="16.5" customHeight="1">
      <c r="A253" s="56" t="s">
        <v>64</v>
      </c>
      <c r="B253" s="101">
        <v>700</v>
      </c>
      <c r="C253" s="101">
        <v>590</v>
      </c>
      <c r="D253" s="437"/>
      <c r="E253" s="82">
        <v>9.7000000000000003E-2</v>
      </c>
      <c r="F253" s="101">
        <v>0.77</v>
      </c>
      <c r="G253" s="101">
        <v>65</v>
      </c>
      <c r="H253" s="60" t="s">
        <v>908</v>
      </c>
      <c r="I253" s="104">
        <v>599.92569659442722</v>
      </c>
      <c r="J253" s="233">
        <v>37795.318885448913</v>
      </c>
      <c r="K253" s="105"/>
      <c r="L253" s="105"/>
    </row>
    <row r="254" spans="1:25" ht="16.5" customHeight="1">
      <c r="A254" s="56" t="s">
        <v>65</v>
      </c>
      <c r="B254" s="101">
        <v>1040</v>
      </c>
      <c r="C254" s="101">
        <v>765</v>
      </c>
      <c r="D254" s="437"/>
      <c r="E254" s="107">
        <v>0.17</v>
      </c>
      <c r="F254" s="101">
        <v>1.29</v>
      </c>
      <c r="G254" s="101">
        <v>69</v>
      </c>
      <c r="H254" s="60" t="s">
        <v>908</v>
      </c>
      <c r="I254" s="104">
        <v>737.29262978904296</v>
      </c>
      <c r="J254" s="233">
        <v>46449.435676709712</v>
      </c>
      <c r="K254" s="105"/>
      <c r="L254" s="105"/>
      <c r="T254"/>
    </row>
    <row r="255" spans="1:25" ht="16.5" customHeight="1">
      <c r="A255" s="56" t="s">
        <v>650</v>
      </c>
      <c r="B255" s="101">
        <v>1350</v>
      </c>
      <c r="C255" s="101">
        <v>925</v>
      </c>
      <c r="D255" s="438"/>
      <c r="E255" s="107">
        <v>0.36</v>
      </c>
      <c r="F255" s="101">
        <v>2.4</v>
      </c>
      <c r="G255" s="101">
        <v>71</v>
      </c>
      <c r="H255" s="60" t="s">
        <v>839</v>
      </c>
      <c r="I255" s="104">
        <v>999.89417989418007</v>
      </c>
      <c r="J255" s="233">
        <v>62993.333333333343</v>
      </c>
      <c r="K255" s="105"/>
      <c r="L255" s="105"/>
    </row>
    <row r="256" spans="1:25" ht="16.5" customHeight="1">
      <c r="A256" s="102" t="s">
        <v>850</v>
      </c>
    </row>
    <row r="257" spans="1:1" ht="16.5" customHeight="1">
      <c r="A257" s="103" t="s">
        <v>898</v>
      </c>
    </row>
  </sheetData>
  <sheetProtection deleteColumns="0" deleteRows="0"/>
  <customSheetViews>
    <customSheetView guid="{AF9552A4-F4BC-43C7-8399-A5439617E85C}" showPageBreaks="1" printArea="1" view="pageBreakPreview" topLeftCell="B25">
      <selection activeCell="B46" sqref="B46:F58"/>
      <colBreaks count="1" manualBreakCount="1">
        <brk id="24" max="1048575" man="1"/>
      </colBreaks>
      <pageMargins left="0.70866141732283472" right="0.70866141732283472" top="0.74803149606299213" bottom="0.74803149606299213" header="0.31496062992125984" footer="0.31496062992125984"/>
      <pageSetup paperSize="9" scale="35" orientation="portrait" verticalDpi="1200" r:id="rId1"/>
    </customSheetView>
    <customSheetView guid="{4FCFBF06-52B1-495F-8DAA-957E439D9E5B}" showPageBreaks="1" printArea="1" view="pageBreakPreview" topLeftCell="A160">
      <selection activeCell="F183" sqref="F183:F192"/>
      <colBreaks count="1" manualBreakCount="1">
        <brk id="22" max="1048575" man="1"/>
      </colBreaks>
      <pageMargins left="0.70866141732283472" right="0.70866141732283472" top="0.74803149606299213" bottom="0.74803149606299213" header="0.31496062992125984" footer="0.31496062992125984"/>
      <pageSetup paperSize="9" scale="35" orientation="portrait" verticalDpi="1200" r:id="rId2"/>
    </customSheetView>
    <customSheetView guid="{ED8DB32F-50C7-419C-ADD5-FCBFEBDCBDB9}" showPageBreaks="1" printArea="1" view="pageBreakPreview" topLeftCell="A37">
      <selection activeCell="H64" sqref="H64"/>
      <colBreaks count="1" manualBreakCount="1">
        <brk id="22" max="1048575" man="1"/>
      </colBreaks>
      <pageMargins left="0.70866141732283472" right="0.70866141732283472" top="0.74803149606299213" bottom="0.74803149606299213" header="0.31496062992125984" footer="0.31496062992125984"/>
      <pageSetup paperSize="9" scale="35" orientation="portrait" verticalDpi="1200" r:id="rId3"/>
    </customSheetView>
  </customSheetViews>
  <mergeCells count="35">
    <mergeCell ref="D160:D161"/>
    <mergeCell ref="B5:F9"/>
    <mergeCell ref="B25:F29"/>
    <mergeCell ref="B47:F51"/>
    <mergeCell ref="B67:F71"/>
    <mergeCell ref="D122:D127"/>
    <mergeCell ref="D73:D85"/>
    <mergeCell ref="D94:D98"/>
    <mergeCell ref="D107:D108"/>
    <mergeCell ref="D109:D113"/>
    <mergeCell ref="B88:F92"/>
    <mergeCell ref="B101:F105"/>
    <mergeCell ref="D226:D229"/>
    <mergeCell ref="D238:D243"/>
    <mergeCell ref="D252:D255"/>
    <mergeCell ref="D162:D172"/>
    <mergeCell ref="D187:D188"/>
    <mergeCell ref="D189:D199"/>
    <mergeCell ref="D208:D210"/>
    <mergeCell ref="D211:D214"/>
    <mergeCell ref="D223:D225"/>
    <mergeCell ref="B217:F221"/>
    <mergeCell ref="B232:F236"/>
    <mergeCell ref="B246:F250"/>
    <mergeCell ref="B175:F179"/>
    <mergeCell ref="B202:F206"/>
    <mergeCell ref="K2:L2"/>
    <mergeCell ref="K3:L3"/>
    <mergeCell ref="B130:F134"/>
    <mergeCell ref="B147:F151"/>
    <mergeCell ref="D11:D22"/>
    <mergeCell ref="D40:D44"/>
    <mergeCell ref="B116:F120"/>
    <mergeCell ref="D62:D64"/>
    <mergeCell ref="D136:D144"/>
  </mergeCells>
  <hyperlinks>
    <hyperlink ref="M1" location="СОДЕРЖАНИЕ!A1" display="назад в оглавление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34" orientation="portrait" verticalDpi="1200" r:id="rId4"/>
  <rowBreaks count="2" manualBreakCount="2">
    <brk id="86" max="11" man="1"/>
    <brk id="200" max="11" man="1"/>
  </rowBreak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C0"/>
  </sheetPr>
  <dimension ref="A1:W130"/>
  <sheetViews>
    <sheetView view="pageBreakPreview" zoomScaleNormal="100" zoomScaleSheetLayoutView="100" workbookViewId="0"/>
  </sheetViews>
  <sheetFormatPr defaultRowHeight="15"/>
  <cols>
    <col min="1" max="1" width="20.7109375" style="2" customWidth="1"/>
    <col min="2" max="3" width="14.7109375" style="2" customWidth="1"/>
    <col min="4" max="8" width="12.7109375" style="2" customWidth="1"/>
    <col min="9" max="9" width="14.7109375" style="2" customWidth="1"/>
    <col min="10" max="10" width="14.7109375" style="7" customWidth="1"/>
    <col min="11" max="11" width="14.7109375" style="19" customWidth="1"/>
    <col min="12" max="12" width="14.7109375" style="3" customWidth="1"/>
    <col min="13" max="13" width="9.140625" style="3"/>
    <col min="14" max="23" width="9.140625" style="6"/>
  </cols>
  <sheetData>
    <row r="1" spans="1:23" s="39" customFormat="1" ht="39.950000000000003" customHeight="1">
      <c r="A1" s="128"/>
      <c r="B1" s="128"/>
      <c r="C1" s="128"/>
      <c r="D1" s="128"/>
      <c r="E1" s="128"/>
      <c r="F1" s="128"/>
      <c r="G1" s="128"/>
      <c r="H1" s="128"/>
      <c r="I1" s="128"/>
      <c r="J1" s="124"/>
      <c r="K1" s="122"/>
      <c r="L1" s="132"/>
      <c r="M1" s="229" t="s">
        <v>331</v>
      </c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 s="39" customFormat="1" ht="39.950000000000003" customHeight="1">
      <c r="A2" s="128"/>
      <c r="B2" s="128"/>
      <c r="C2" s="128"/>
      <c r="D2" s="128"/>
      <c r="E2" s="128"/>
      <c r="F2" s="128"/>
      <c r="G2" s="128"/>
      <c r="H2" s="128"/>
      <c r="I2" s="128"/>
      <c r="J2" s="123"/>
      <c r="K2" s="446" t="s">
        <v>942</v>
      </c>
      <c r="L2" s="446"/>
      <c r="M2" s="46"/>
      <c r="N2" s="6"/>
      <c r="O2" s="6"/>
      <c r="P2" s="6"/>
      <c r="Q2" s="6"/>
      <c r="R2" s="6"/>
      <c r="S2" s="6"/>
      <c r="T2" s="6"/>
      <c r="U2" s="6"/>
      <c r="V2" s="6"/>
      <c r="W2" s="6"/>
    </row>
    <row r="3" spans="1:23" ht="39.950000000000003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447">
        <v>0</v>
      </c>
      <c r="L3" s="448"/>
      <c r="M3" s="30"/>
      <c r="N3"/>
      <c r="O3"/>
      <c r="P3"/>
      <c r="Q3"/>
      <c r="R3"/>
      <c r="S3"/>
      <c r="T3"/>
      <c r="U3"/>
      <c r="V3"/>
      <c r="W3"/>
    </row>
    <row r="4" spans="1:23" s="3" customFormat="1" ht="16.5" customHeight="1">
      <c r="A4" s="121" t="s">
        <v>514</v>
      </c>
      <c r="B4" s="58"/>
      <c r="C4" s="58"/>
      <c r="D4" s="58"/>
      <c r="E4" s="58"/>
      <c r="F4" s="58"/>
      <c r="G4" s="58"/>
      <c r="H4" s="58"/>
      <c r="I4" s="64"/>
      <c r="J4" s="65"/>
      <c r="K4" s="66"/>
      <c r="L4" s="353" t="s">
        <v>2688</v>
      </c>
      <c r="N4" s="6"/>
      <c r="O4" s="6"/>
      <c r="P4" s="6"/>
      <c r="Q4" s="6"/>
      <c r="R4" s="6"/>
      <c r="S4" s="6"/>
      <c r="T4" s="6"/>
      <c r="U4" s="6"/>
      <c r="V4" s="6"/>
      <c r="W4" s="6"/>
    </row>
    <row r="5" spans="1:23" s="46" customFormat="1" ht="15.75" customHeight="1">
      <c r="A5" s="83"/>
      <c r="B5" s="440" t="s">
        <v>1698</v>
      </c>
      <c r="C5" s="440"/>
      <c r="D5" s="440"/>
      <c r="E5" s="440"/>
      <c r="F5" s="440"/>
      <c r="G5" s="84"/>
      <c r="H5" s="108" t="s">
        <v>817</v>
      </c>
      <c r="I5" s="85"/>
      <c r="J5" s="86"/>
      <c r="K5" s="87"/>
      <c r="L5" s="88"/>
      <c r="N5" s="6"/>
      <c r="O5" s="6"/>
      <c r="P5" s="6"/>
      <c r="Q5" s="6"/>
      <c r="R5" s="6"/>
      <c r="S5" s="6"/>
      <c r="T5" s="6"/>
      <c r="U5" s="6"/>
      <c r="V5" s="6"/>
      <c r="W5" s="6"/>
    </row>
    <row r="6" spans="1:23" s="46" customFormat="1" ht="15.75" customHeight="1">
      <c r="A6" s="89"/>
      <c r="B6" s="441"/>
      <c r="C6" s="441"/>
      <c r="D6" s="441"/>
      <c r="E6" s="441"/>
      <c r="F6" s="441"/>
      <c r="G6" s="90"/>
      <c r="H6" s="109"/>
      <c r="I6" s="91"/>
      <c r="J6" s="92"/>
      <c r="K6" s="93"/>
      <c r="L6" s="94"/>
      <c r="N6" s="6"/>
      <c r="O6" s="6"/>
      <c r="P6" s="6"/>
      <c r="Q6" s="6"/>
      <c r="R6" s="6"/>
      <c r="S6" s="6"/>
      <c r="T6" s="6"/>
      <c r="U6" s="6"/>
      <c r="V6" s="6"/>
      <c r="W6" s="6"/>
    </row>
    <row r="7" spans="1:23" s="46" customFormat="1" ht="15.75" customHeight="1">
      <c r="A7" s="89"/>
      <c r="B7" s="441"/>
      <c r="C7" s="441"/>
      <c r="D7" s="441"/>
      <c r="E7" s="441"/>
      <c r="F7" s="441"/>
      <c r="G7" s="90"/>
      <c r="H7" s="109"/>
      <c r="I7" s="91"/>
      <c r="J7" s="92"/>
      <c r="K7" s="93"/>
      <c r="L7" s="94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 s="46" customFormat="1" ht="15.75" customHeight="1">
      <c r="A8" s="89"/>
      <c r="B8" s="441"/>
      <c r="C8" s="441"/>
      <c r="D8" s="441"/>
      <c r="E8" s="441"/>
      <c r="F8" s="441"/>
      <c r="G8" s="90"/>
      <c r="H8" s="109"/>
      <c r="I8" s="91"/>
      <c r="J8" s="92"/>
      <c r="K8" s="93"/>
      <c r="L8" s="94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3" s="46" customFormat="1" ht="15.75" customHeight="1">
      <c r="A9" s="95"/>
      <c r="B9" s="442"/>
      <c r="C9" s="442"/>
      <c r="D9" s="442"/>
      <c r="E9" s="442"/>
      <c r="F9" s="442"/>
      <c r="G9" s="96"/>
      <c r="H9" s="110"/>
      <c r="I9" s="97"/>
      <c r="J9" s="98"/>
      <c r="K9" s="99"/>
      <c r="L9" s="100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s="46" customFormat="1" ht="40.5" customHeight="1">
      <c r="A10" s="242" t="s">
        <v>77</v>
      </c>
      <c r="B10" s="452" t="s">
        <v>1134</v>
      </c>
      <c r="C10" s="452"/>
      <c r="D10" s="452"/>
      <c r="E10" s="452"/>
      <c r="F10" s="452"/>
      <c r="G10" s="452"/>
      <c r="H10" s="453"/>
      <c r="I10" s="125" t="s">
        <v>893</v>
      </c>
      <c r="J10" s="125" t="s">
        <v>894</v>
      </c>
      <c r="K10" s="126"/>
      <c r="L10" s="127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s="3" customFormat="1" ht="16.5" customHeight="1">
      <c r="A11" s="241" t="s">
        <v>1518</v>
      </c>
      <c r="B11" s="454" t="s">
        <v>1135</v>
      </c>
      <c r="C11" s="454"/>
      <c r="D11" s="454"/>
      <c r="E11" s="454"/>
      <c r="F11" s="454"/>
      <c r="G11" s="454"/>
      <c r="H11" s="455"/>
      <c r="I11" s="186">
        <v>165</v>
      </c>
      <c r="J11" s="233">
        <f>I11*0.9*70</f>
        <v>10395</v>
      </c>
      <c r="K11" s="222"/>
      <c r="L11" s="222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s="130" customFormat="1" ht="16.5" customHeight="1">
      <c r="A12" s="241" t="s">
        <v>1519</v>
      </c>
      <c r="B12" s="454" t="s">
        <v>1136</v>
      </c>
      <c r="C12" s="454"/>
      <c r="D12" s="454"/>
      <c r="E12" s="454"/>
      <c r="F12" s="454"/>
      <c r="G12" s="454"/>
      <c r="H12" s="455"/>
      <c r="I12" s="186">
        <v>170.5</v>
      </c>
      <c r="J12" s="233">
        <f t="shared" ref="J12:J16" si="0">I12*0.9*70</f>
        <v>10741.500000000002</v>
      </c>
      <c r="K12" s="222"/>
      <c r="L12" s="222"/>
      <c r="N12" s="131"/>
      <c r="O12" s="131"/>
      <c r="P12" s="131"/>
      <c r="Q12" s="131"/>
      <c r="R12" s="131"/>
      <c r="S12" s="131"/>
      <c r="T12" s="131"/>
      <c r="U12" s="131"/>
      <c r="V12" s="131"/>
      <c r="W12" s="131"/>
    </row>
    <row r="13" spans="1:23" s="130" customFormat="1" ht="16.5" customHeight="1">
      <c r="A13" s="241" t="s">
        <v>2143</v>
      </c>
      <c r="B13" s="454" t="s">
        <v>1137</v>
      </c>
      <c r="C13" s="454"/>
      <c r="D13" s="454"/>
      <c r="E13" s="454"/>
      <c r="F13" s="454"/>
      <c r="G13" s="454"/>
      <c r="H13" s="455"/>
      <c r="I13" s="186">
        <v>209.00000000000003</v>
      </c>
      <c r="J13" s="233">
        <f t="shared" si="0"/>
        <v>13167.000000000002</v>
      </c>
      <c r="K13" s="222"/>
      <c r="L13" s="222"/>
      <c r="N13" s="131"/>
      <c r="O13" s="131"/>
      <c r="P13" s="131"/>
      <c r="Q13" s="131"/>
      <c r="R13" s="131"/>
      <c r="S13" s="131"/>
      <c r="T13" s="131"/>
      <c r="U13" s="131"/>
      <c r="V13" s="131"/>
      <c r="W13" s="131"/>
    </row>
    <row r="14" spans="1:23" s="130" customFormat="1" ht="16.5" customHeight="1">
      <c r="A14" s="241" t="s">
        <v>1520</v>
      </c>
      <c r="B14" s="454" t="s">
        <v>1138</v>
      </c>
      <c r="C14" s="454"/>
      <c r="D14" s="454"/>
      <c r="E14" s="454"/>
      <c r="F14" s="454"/>
      <c r="G14" s="454"/>
      <c r="H14" s="455"/>
      <c r="I14" s="186">
        <v>223.3</v>
      </c>
      <c r="J14" s="233">
        <f t="shared" si="0"/>
        <v>14067.900000000001</v>
      </c>
      <c r="K14" s="222"/>
      <c r="L14" s="222"/>
      <c r="N14" s="131"/>
      <c r="O14" s="131"/>
      <c r="P14" s="131"/>
      <c r="Q14" s="131"/>
      <c r="R14" s="131"/>
      <c r="S14" s="131"/>
      <c r="T14" s="131"/>
      <c r="U14" s="131"/>
      <c r="V14" s="131"/>
      <c r="W14" s="131"/>
    </row>
    <row r="15" spans="1:23" s="130" customFormat="1" ht="16.5" customHeight="1">
      <c r="A15" s="241" t="s">
        <v>2144</v>
      </c>
      <c r="B15" s="454" t="s">
        <v>1139</v>
      </c>
      <c r="C15" s="454"/>
      <c r="D15" s="454"/>
      <c r="E15" s="454"/>
      <c r="F15" s="454"/>
      <c r="G15" s="454"/>
      <c r="H15" s="455"/>
      <c r="I15" s="186">
        <v>281.60000000000002</v>
      </c>
      <c r="J15" s="233">
        <f t="shared" si="0"/>
        <v>17740.800000000003</v>
      </c>
      <c r="K15" s="222"/>
      <c r="L15" s="222"/>
      <c r="N15" s="131"/>
      <c r="O15" s="131"/>
      <c r="P15" s="131"/>
      <c r="Q15" s="131"/>
      <c r="R15" s="131"/>
      <c r="S15" s="131"/>
      <c r="T15" s="131"/>
      <c r="U15" s="131"/>
      <c r="V15" s="131"/>
      <c r="W15" s="131"/>
    </row>
    <row r="16" spans="1:23" s="130" customFormat="1" ht="16.5" customHeight="1">
      <c r="A16" s="241" t="s">
        <v>1521</v>
      </c>
      <c r="B16" s="454" t="s">
        <v>1140</v>
      </c>
      <c r="C16" s="454"/>
      <c r="D16" s="454"/>
      <c r="E16" s="454"/>
      <c r="F16" s="454"/>
      <c r="G16" s="454"/>
      <c r="H16" s="455"/>
      <c r="I16" s="186">
        <v>286</v>
      </c>
      <c r="J16" s="233">
        <f t="shared" si="0"/>
        <v>18018.000000000004</v>
      </c>
      <c r="K16" s="222"/>
      <c r="L16" s="222"/>
      <c r="N16" s="131"/>
      <c r="O16" s="131"/>
      <c r="P16" s="131"/>
      <c r="Q16" s="131"/>
      <c r="R16" s="131"/>
      <c r="S16" s="131"/>
      <c r="T16" s="131"/>
      <c r="U16" s="131"/>
      <c r="V16" s="131"/>
      <c r="W16" s="131"/>
    </row>
    <row r="17" spans="1:23" s="3" customFormat="1" ht="16.5" customHeight="1">
      <c r="A17" s="449"/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1"/>
      <c r="N17" s="6"/>
      <c r="O17" s="6"/>
      <c r="P17" s="6"/>
      <c r="Q17" s="6"/>
      <c r="R17" s="6"/>
      <c r="S17" s="6"/>
      <c r="T17" s="6"/>
      <c r="U17" s="6"/>
      <c r="V17" s="6"/>
      <c r="W17" s="6"/>
    </row>
    <row r="18" spans="1:23" s="134" customFormat="1" ht="16.5" customHeight="1">
      <c r="A18" s="121" t="s">
        <v>515</v>
      </c>
      <c r="B18" s="136"/>
      <c r="C18" s="136"/>
      <c r="D18" s="136"/>
      <c r="E18" s="136"/>
      <c r="F18" s="136"/>
      <c r="G18" s="136"/>
      <c r="H18" s="136"/>
      <c r="I18" s="137"/>
      <c r="J18" s="138"/>
      <c r="K18" s="139"/>
      <c r="L18" s="353" t="s">
        <v>2688</v>
      </c>
      <c r="N18" s="135"/>
      <c r="O18" s="135"/>
      <c r="P18" s="135"/>
      <c r="Q18" s="135"/>
      <c r="R18" s="135"/>
      <c r="S18" s="135"/>
      <c r="T18" s="135"/>
      <c r="U18" s="135"/>
      <c r="V18" s="135"/>
      <c r="W18" s="135"/>
    </row>
    <row r="19" spans="1:23" s="134" customFormat="1" ht="15.75" customHeight="1">
      <c r="A19" s="140"/>
      <c r="B19" s="440" t="s">
        <v>2145</v>
      </c>
      <c r="C19" s="440"/>
      <c r="D19" s="440"/>
      <c r="E19" s="440"/>
      <c r="F19" s="440"/>
      <c r="G19" s="141"/>
      <c r="H19" s="158" t="s">
        <v>817</v>
      </c>
      <c r="I19" s="142"/>
      <c r="J19" s="143"/>
      <c r="K19" s="144"/>
      <c r="L19" s="145"/>
      <c r="N19" s="135"/>
      <c r="O19" s="135"/>
      <c r="P19" s="135"/>
      <c r="Q19" s="135"/>
      <c r="R19" s="135"/>
      <c r="S19" s="135"/>
      <c r="T19" s="135"/>
      <c r="U19" s="135"/>
      <c r="V19" s="135"/>
      <c r="W19" s="135"/>
    </row>
    <row r="20" spans="1:23" s="134" customFormat="1" ht="15.75" customHeight="1">
      <c r="A20" s="146"/>
      <c r="B20" s="441"/>
      <c r="C20" s="441"/>
      <c r="D20" s="441"/>
      <c r="E20" s="441"/>
      <c r="F20" s="441"/>
      <c r="G20" s="147"/>
      <c r="H20" s="159"/>
      <c r="I20" s="148"/>
      <c r="J20" s="149"/>
      <c r="K20" s="150"/>
      <c r="L20" s="151"/>
      <c r="N20" s="135"/>
      <c r="O20" s="135"/>
      <c r="P20" s="135"/>
      <c r="Q20" s="135"/>
      <c r="R20" s="135"/>
      <c r="S20" s="135"/>
      <c r="T20" s="135"/>
      <c r="U20" s="135"/>
      <c r="V20" s="135"/>
      <c r="W20" s="135"/>
    </row>
    <row r="21" spans="1:23" s="134" customFormat="1" ht="15.75" customHeight="1">
      <c r="A21" s="146"/>
      <c r="B21" s="441"/>
      <c r="C21" s="441"/>
      <c r="D21" s="441"/>
      <c r="E21" s="441"/>
      <c r="F21" s="441"/>
      <c r="G21" s="147"/>
      <c r="H21" s="159"/>
      <c r="I21" s="148"/>
      <c r="J21" s="149"/>
      <c r="K21" s="150"/>
      <c r="L21" s="151"/>
      <c r="N21" s="135"/>
      <c r="O21" s="135"/>
      <c r="P21" s="135"/>
      <c r="Q21" s="135"/>
      <c r="R21" s="135"/>
      <c r="S21" s="135"/>
      <c r="T21" s="135"/>
      <c r="U21" s="135"/>
      <c r="V21" s="135"/>
      <c r="W21" s="135"/>
    </row>
    <row r="22" spans="1:23" s="134" customFormat="1" ht="15.75" customHeight="1">
      <c r="A22" s="146"/>
      <c r="B22" s="441"/>
      <c r="C22" s="441"/>
      <c r="D22" s="441"/>
      <c r="E22" s="441"/>
      <c r="F22" s="441"/>
      <c r="G22" s="147"/>
      <c r="H22" s="159"/>
      <c r="I22" s="148"/>
      <c r="J22" s="149"/>
      <c r="K22" s="150"/>
      <c r="L22" s="151"/>
      <c r="N22" s="135"/>
      <c r="O22" s="135"/>
      <c r="P22" s="135"/>
      <c r="Q22" s="135"/>
      <c r="R22" s="135"/>
      <c r="S22" s="135"/>
      <c r="T22" s="135"/>
      <c r="U22" s="135"/>
      <c r="V22" s="135"/>
      <c r="W22" s="135"/>
    </row>
    <row r="23" spans="1:23" s="134" customFormat="1" ht="15.75" customHeight="1">
      <c r="A23" s="152"/>
      <c r="B23" s="442"/>
      <c r="C23" s="442"/>
      <c r="D23" s="442"/>
      <c r="E23" s="442"/>
      <c r="F23" s="442"/>
      <c r="G23" s="153"/>
      <c r="H23" s="160"/>
      <c r="I23" s="154"/>
      <c r="J23" s="155"/>
      <c r="K23" s="156"/>
      <c r="L23" s="157"/>
      <c r="N23" s="135"/>
      <c r="O23" s="135"/>
      <c r="P23" s="135"/>
      <c r="Q23" s="135"/>
      <c r="R23" s="135"/>
      <c r="S23" s="135"/>
      <c r="T23" s="135"/>
      <c r="U23" s="135"/>
      <c r="V23" s="135"/>
      <c r="W23" s="135"/>
    </row>
    <row r="24" spans="1:23" s="134" customFormat="1" ht="40.5" customHeight="1">
      <c r="A24" s="242" t="s">
        <v>77</v>
      </c>
      <c r="B24" s="452" t="s">
        <v>1134</v>
      </c>
      <c r="C24" s="452"/>
      <c r="D24" s="452"/>
      <c r="E24" s="452"/>
      <c r="F24" s="452"/>
      <c r="G24" s="452"/>
      <c r="H24" s="453"/>
      <c r="I24" s="125" t="s">
        <v>893</v>
      </c>
      <c r="J24" s="125" t="s">
        <v>894</v>
      </c>
      <c r="K24" s="126"/>
      <c r="L24" s="127"/>
      <c r="N24" s="135"/>
      <c r="O24" s="135"/>
      <c r="P24" s="135"/>
      <c r="Q24" s="135"/>
      <c r="R24" s="135"/>
      <c r="S24" s="135"/>
      <c r="T24" s="135"/>
      <c r="U24" s="135"/>
      <c r="V24" s="135"/>
      <c r="W24" s="135"/>
    </row>
    <row r="25" spans="1:23" s="134" customFormat="1" ht="15" customHeight="1">
      <c r="A25" s="241" t="s">
        <v>1522</v>
      </c>
      <c r="B25" s="454" t="s">
        <v>1135</v>
      </c>
      <c r="C25" s="454"/>
      <c r="D25" s="454"/>
      <c r="E25" s="454"/>
      <c r="F25" s="454"/>
      <c r="G25" s="454"/>
      <c r="H25" s="455"/>
      <c r="I25" s="186">
        <v>304.70000000000005</v>
      </c>
      <c r="J25" s="233">
        <f>I25*0.9*70</f>
        <v>19196.100000000006</v>
      </c>
      <c r="K25" s="222"/>
      <c r="L25" s="222"/>
      <c r="N25" s="135"/>
      <c r="O25" s="135"/>
      <c r="P25" s="135"/>
      <c r="Q25" s="135"/>
      <c r="R25" s="135"/>
      <c r="S25" s="135"/>
      <c r="T25" s="135"/>
      <c r="U25" s="135"/>
      <c r="V25" s="135"/>
      <c r="W25" s="135"/>
    </row>
    <row r="26" spans="1:23" s="134" customFormat="1" ht="15" customHeight="1">
      <c r="A26" s="241" t="s">
        <v>1523</v>
      </c>
      <c r="B26" s="454" t="s">
        <v>1136</v>
      </c>
      <c r="C26" s="454"/>
      <c r="D26" s="454"/>
      <c r="E26" s="454"/>
      <c r="F26" s="454"/>
      <c r="G26" s="454"/>
      <c r="H26" s="455"/>
      <c r="I26" s="186">
        <v>322.3</v>
      </c>
      <c r="J26" s="233">
        <f t="shared" ref="J26:J30" si="1">I26*0.9*70</f>
        <v>20304.899999999998</v>
      </c>
      <c r="K26" s="222"/>
      <c r="L26" s="222"/>
      <c r="N26" s="135"/>
      <c r="O26" s="135"/>
      <c r="P26" s="135"/>
      <c r="Q26" s="135"/>
      <c r="R26" s="135"/>
      <c r="S26" s="135"/>
      <c r="T26" s="135"/>
      <c r="U26" s="135"/>
      <c r="V26" s="135"/>
      <c r="W26" s="135"/>
    </row>
    <row r="27" spans="1:23" s="134" customFormat="1" ht="15" customHeight="1">
      <c r="A27" s="241" t="s">
        <v>1524</v>
      </c>
      <c r="B27" s="454" t="s">
        <v>1137</v>
      </c>
      <c r="C27" s="454"/>
      <c r="D27" s="454"/>
      <c r="E27" s="454"/>
      <c r="F27" s="454"/>
      <c r="G27" s="454"/>
      <c r="H27" s="455"/>
      <c r="I27" s="186">
        <v>456.50000000000006</v>
      </c>
      <c r="J27" s="233">
        <f t="shared" si="1"/>
        <v>28759.500000000007</v>
      </c>
      <c r="K27" s="222"/>
      <c r="L27" s="222"/>
      <c r="N27" s="135"/>
      <c r="O27" s="135"/>
      <c r="P27" s="135"/>
      <c r="Q27" s="135"/>
      <c r="R27" s="135"/>
      <c r="S27" s="135"/>
      <c r="T27" s="135"/>
      <c r="U27" s="135"/>
      <c r="V27" s="135"/>
      <c r="W27" s="135"/>
    </row>
    <row r="28" spans="1:23" s="134" customFormat="1" ht="15" customHeight="1">
      <c r="A28" s="241" t="s">
        <v>1525</v>
      </c>
      <c r="B28" s="454" t="s">
        <v>1138</v>
      </c>
      <c r="C28" s="454"/>
      <c r="D28" s="454"/>
      <c r="E28" s="454"/>
      <c r="F28" s="454"/>
      <c r="G28" s="454"/>
      <c r="H28" s="455"/>
      <c r="I28" s="186">
        <v>515.90000000000009</v>
      </c>
      <c r="J28" s="233">
        <f t="shared" si="1"/>
        <v>32501.700000000008</v>
      </c>
      <c r="K28" s="222"/>
      <c r="L28" s="222"/>
      <c r="N28" s="135"/>
      <c r="O28" s="135"/>
      <c r="P28" s="135"/>
      <c r="Q28" s="135"/>
      <c r="R28" s="135"/>
      <c r="S28" s="135"/>
      <c r="T28" s="135"/>
      <c r="U28" s="135"/>
      <c r="V28" s="135"/>
      <c r="W28" s="135"/>
    </row>
    <row r="29" spans="1:23" s="134" customFormat="1" ht="15" customHeight="1">
      <c r="A29" s="241" t="s">
        <v>1526</v>
      </c>
      <c r="B29" s="454" t="s">
        <v>1139</v>
      </c>
      <c r="C29" s="454"/>
      <c r="D29" s="454"/>
      <c r="E29" s="454"/>
      <c r="F29" s="454"/>
      <c r="G29" s="454"/>
      <c r="H29" s="455"/>
      <c r="I29" s="186">
        <v>705.1</v>
      </c>
      <c r="J29" s="233">
        <f t="shared" si="1"/>
        <v>44421.3</v>
      </c>
      <c r="K29" s="222"/>
      <c r="L29" s="222"/>
      <c r="N29" s="135"/>
      <c r="O29" s="135"/>
      <c r="P29" s="135"/>
      <c r="Q29" s="135"/>
      <c r="R29" s="135"/>
      <c r="S29" s="135"/>
      <c r="T29" s="135"/>
      <c r="U29" s="135"/>
      <c r="V29" s="135"/>
      <c r="W29" s="135"/>
    </row>
    <row r="30" spans="1:23" s="134" customFormat="1" ht="15" customHeight="1">
      <c r="A30" s="241" t="s">
        <v>1527</v>
      </c>
      <c r="B30" s="454" t="s">
        <v>1140</v>
      </c>
      <c r="C30" s="454"/>
      <c r="D30" s="454"/>
      <c r="E30" s="454"/>
      <c r="F30" s="454"/>
      <c r="G30" s="454"/>
      <c r="H30" s="455"/>
      <c r="I30" s="186">
        <v>814.00000000000011</v>
      </c>
      <c r="J30" s="233">
        <f t="shared" si="1"/>
        <v>51282.000000000007</v>
      </c>
      <c r="K30" s="222"/>
      <c r="L30" s="222"/>
      <c r="N30" s="135"/>
      <c r="O30" s="135"/>
      <c r="P30" s="135"/>
      <c r="Q30" s="135"/>
      <c r="R30" s="135"/>
      <c r="S30" s="135"/>
      <c r="T30" s="135"/>
      <c r="U30" s="135"/>
      <c r="V30" s="135"/>
      <c r="W30" s="135"/>
    </row>
    <row r="31" spans="1:23" s="3" customFormat="1" ht="15" customHeight="1">
      <c r="A31" s="449"/>
      <c r="B31" s="450"/>
      <c r="C31" s="450"/>
      <c r="D31" s="450"/>
      <c r="E31" s="450"/>
      <c r="F31" s="450"/>
      <c r="G31" s="450"/>
      <c r="H31" s="450"/>
      <c r="I31" s="450"/>
      <c r="J31" s="450"/>
      <c r="K31" s="450"/>
      <c r="L31" s="451"/>
      <c r="N31" s="6"/>
      <c r="O31" s="6"/>
      <c r="P31" s="6"/>
      <c r="Q31" s="6"/>
      <c r="R31" s="6"/>
      <c r="S31" s="6"/>
      <c r="T31" s="6"/>
      <c r="U31" s="6"/>
      <c r="V31" s="6"/>
      <c r="W31" s="6"/>
    </row>
    <row r="32" spans="1:23" s="161" customFormat="1" ht="16.5" customHeight="1">
      <c r="A32" s="121" t="s">
        <v>265</v>
      </c>
      <c r="B32" s="163"/>
      <c r="C32" s="163"/>
      <c r="D32" s="163"/>
      <c r="E32" s="163"/>
      <c r="F32" s="163"/>
      <c r="G32" s="163"/>
      <c r="H32" s="163"/>
      <c r="I32" s="164"/>
      <c r="J32" s="165"/>
      <c r="K32" s="166"/>
      <c r="L32" s="353" t="s">
        <v>2688</v>
      </c>
      <c r="N32" s="162"/>
      <c r="O32" s="162"/>
      <c r="P32" s="162"/>
      <c r="Q32" s="162"/>
      <c r="R32" s="162"/>
      <c r="S32" s="162"/>
      <c r="T32" s="162"/>
      <c r="U32" s="162"/>
      <c r="V32" s="162"/>
      <c r="W32" s="162"/>
    </row>
    <row r="33" spans="1:23" s="161" customFormat="1" ht="15.75" customHeight="1">
      <c r="A33" s="168"/>
      <c r="B33" s="440" t="s">
        <v>1697</v>
      </c>
      <c r="C33" s="440"/>
      <c r="D33" s="440"/>
      <c r="E33" s="440"/>
      <c r="F33" s="440"/>
      <c r="G33" s="169"/>
      <c r="H33" s="187" t="s">
        <v>817</v>
      </c>
      <c r="I33" s="170"/>
      <c r="J33" s="171"/>
      <c r="K33" s="172"/>
      <c r="L33" s="173"/>
      <c r="N33" s="162"/>
      <c r="O33" s="162"/>
      <c r="P33" s="162"/>
      <c r="Q33" s="162"/>
      <c r="R33" s="162"/>
      <c r="S33" s="162"/>
      <c r="T33" s="162"/>
      <c r="U33" s="162"/>
      <c r="V33" s="162"/>
      <c r="W33" s="162"/>
    </row>
    <row r="34" spans="1:23" s="161" customFormat="1" ht="15.75" customHeight="1">
      <c r="A34" s="174"/>
      <c r="B34" s="441"/>
      <c r="C34" s="441"/>
      <c r="D34" s="441"/>
      <c r="E34" s="441"/>
      <c r="F34" s="441"/>
      <c r="G34" s="175"/>
      <c r="H34" s="188"/>
      <c r="I34" s="176"/>
      <c r="J34" s="177"/>
      <c r="K34" s="178"/>
      <c r="L34" s="179"/>
      <c r="N34" s="162"/>
      <c r="O34" s="162"/>
      <c r="P34" s="162"/>
      <c r="Q34" s="162"/>
      <c r="R34" s="162"/>
      <c r="S34" s="162"/>
      <c r="T34" s="162"/>
      <c r="U34" s="162"/>
      <c r="V34" s="162"/>
      <c r="W34" s="162"/>
    </row>
    <row r="35" spans="1:23" s="161" customFormat="1" ht="15.75" customHeight="1">
      <c r="A35" s="174"/>
      <c r="B35" s="441"/>
      <c r="C35" s="441"/>
      <c r="D35" s="441"/>
      <c r="E35" s="441"/>
      <c r="F35" s="441"/>
      <c r="G35" s="175"/>
      <c r="H35" s="188"/>
      <c r="I35" s="176"/>
      <c r="J35" s="177"/>
      <c r="K35" s="178"/>
      <c r="L35" s="179"/>
      <c r="N35" s="162"/>
      <c r="O35" s="162"/>
      <c r="P35" s="162"/>
      <c r="Q35" s="162"/>
      <c r="R35" s="162"/>
      <c r="S35" s="162"/>
      <c r="T35" s="162"/>
      <c r="U35" s="162"/>
      <c r="V35" s="162"/>
      <c r="W35" s="162"/>
    </row>
    <row r="36" spans="1:23" s="161" customFormat="1" ht="15.75" customHeight="1">
      <c r="A36" s="174"/>
      <c r="B36" s="441"/>
      <c r="C36" s="441"/>
      <c r="D36" s="441"/>
      <c r="E36" s="441"/>
      <c r="F36" s="441"/>
      <c r="G36" s="175"/>
      <c r="H36" s="188"/>
      <c r="I36" s="176"/>
      <c r="J36" s="177"/>
      <c r="K36" s="178"/>
      <c r="L36" s="179"/>
      <c r="N36" s="162"/>
      <c r="O36" s="162"/>
      <c r="P36" s="162"/>
      <c r="Q36" s="162"/>
      <c r="R36" s="162"/>
      <c r="S36" s="162"/>
      <c r="T36" s="162"/>
      <c r="U36" s="162"/>
      <c r="V36" s="162"/>
      <c r="W36" s="162"/>
    </row>
    <row r="37" spans="1:23" s="161" customFormat="1" ht="15.75" customHeight="1">
      <c r="A37" s="180"/>
      <c r="B37" s="442"/>
      <c r="C37" s="442"/>
      <c r="D37" s="442"/>
      <c r="E37" s="442"/>
      <c r="F37" s="442"/>
      <c r="G37" s="181"/>
      <c r="H37" s="189"/>
      <c r="I37" s="182"/>
      <c r="J37" s="183"/>
      <c r="K37" s="184"/>
      <c r="L37" s="185"/>
      <c r="N37" s="162"/>
      <c r="O37" s="162"/>
      <c r="P37" s="162"/>
      <c r="Q37" s="162"/>
      <c r="R37" s="162"/>
      <c r="S37" s="162"/>
      <c r="T37" s="162"/>
      <c r="U37" s="162"/>
      <c r="V37" s="162"/>
      <c r="W37" s="162"/>
    </row>
    <row r="38" spans="1:23" s="161" customFormat="1" ht="40.5" customHeight="1">
      <c r="A38" s="242" t="s">
        <v>77</v>
      </c>
      <c r="B38" s="452" t="s">
        <v>1134</v>
      </c>
      <c r="C38" s="452"/>
      <c r="D38" s="452"/>
      <c r="E38" s="452"/>
      <c r="F38" s="452"/>
      <c r="G38" s="452"/>
      <c r="H38" s="453"/>
      <c r="I38" s="239" t="s">
        <v>893</v>
      </c>
      <c r="J38" s="239" t="s">
        <v>894</v>
      </c>
      <c r="K38" s="240"/>
      <c r="L38" s="127"/>
      <c r="N38" s="162"/>
      <c r="O38" s="162"/>
      <c r="P38" s="162"/>
      <c r="Q38" s="162"/>
      <c r="R38" s="162"/>
      <c r="S38" s="162"/>
      <c r="T38" s="162"/>
      <c r="U38" s="162"/>
      <c r="V38" s="162"/>
      <c r="W38" s="162"/>
    </row>
    <row r="39" spans="1:23" s="161" customFormat="1" ht="15" customHeight="1">
      <c r="A39" s="241" t="s">
        <v>1528</v>
      </c>
      <c r="B39" s="469" t="s">
        <v>1141</v>
      </c>
      <c r="C39" s="469"/>
      <c r="D39" s="469"/>
      <c r="E39" s="469"/>
      <c r="F39" s="469"/>
      <c r="G39" s="469"/>
      <c r="H39" s="470"/>
      <c r="I39" s="186">
        <v>138.60000000000002</v>
      </c>
      <c r="J39" s="233">
        <f>I39*0.9*70</f>
        <v>8731.8000000000011</v>
      </c>
      <c r="K39" s="222"/>
      <c r="L39" s="222"/>
      <c r="N39" s="162"/>
      <c r="O39" s="162"/>
      <c r="P39" s="162"/>
      <c r="Q39" s="162"/>
      <c r="R39" s="162"/>
      <c r="S39" s="162"/>
      <c r="T39" s="162"/>
      <c r="U39" s="162"/>
      <c r="V39" s="162"/>
      <c r="W39" s="162"/>
    </row>
    <row r="40" spans="1:23" s="161" customFormat="1" ht="15" customHeight="1">
      <c r="A40" s="241" t="s">
        <v>1529</v>
      </c>
      <c r="B40" s="471"/>
      <c r="C40" s="471"/>
      <c r="D40" s="471"/>
      <c r="E40" s="471"/>
      <c r="F40" s="471"/>
      <c r="G40" s="471"/>
      <c r="H40" s="472"/>
      <c r="I40" s="186">
        <v>158.4</v>
      </c>
      <c r="J40" s="233">
        <f t="shared" ref="J40:J45" si="2">I40*0.9*70</f>
        <v>9979.2000000000007</v>
      </c>
      <c r="K40" s="222"/>
      <c r="L40" s="222"/>
      <c r="N40" s="162"/>
      <c r="O40" s="162"/>
      <c r="P40" s="162"/>
      <c r="Q40" s="162"/>
      <c r="R40" s="162"/>
      <c r="S40" s="162"/>
      <c r="T40" s="162"/>
      <c r="U40" s="162"/>
      <c r="V40" s="162"/>
      <c r="W40" s="162"/>
    </row>
    <row r="41" spans="1:23" s="161" customFormat="1" ht="15" customHeight="1">
      <c r="A41" s="241" t="s">
        <v>1530</v>
      </c>
      <c r="B41" s="473"/>
      <c r="C41" s="473"/>
      <c r="D41" s="473"/>
      <c r="E41" s="473"/>
      <c r="F41" s="473"/>
      <c r="G41" s="473"/>
      <c r="H41" s="474"/>
      <c r="I41" s="186">
        <v>168.3</v>
      </c>
      <c r="J41" s="233">
        <f t="shared" si="2"/>
        <v>10602.900000000001</v>
      </c>
      <c r="K41" s="222"/>
      <c r="L41" s="222"/>
      <c r="N41" s="162"/>
      <c r="O41" s="162"/>
      <c r="P41" s="162"/>
      <c r="Q41" s="162"/>
      <c r="R41" s="162"/>
      <c r="S41" s="162"/>
      <c r="T41" s="162"/>
      <c r="U41" s="162"/>
      <c r="V41" s="162"/>
      <c r="W41" s="162"/>
    </row>
    <row r="42" spans="1:23" s="161" customFormat="1" ht="15" customHeight="1">
      <c r="A42" s="241" t="s">
        <v>1531</v>
      </c>
      <c r="B42" s="475" t="s">
        <v>1142</v>
      </c>
      <c r="C42" s="475"/>
      <c r="D42" s="475"/>
      <c r="E42" s="475"/>
      <c r="F42" s="475"/>
      <c r="G42" s="475"/>
      <c r="H42" s="476"/>
      <c r="I42" s="186">
        <v>166.10000000000002</v>
      </c>
      <c r="J42" s="233">
        <f t="shared" si="2"/>
        <v>10464.300000000003</v>
      </c>
      <c r="K42" s="222"/>
      <c r="L42" s="222"/>
      <c r="N42" s="162"/>
      <c r="O42" s="162"/>
      <c r="P42" s="162"/>
      <c r="Q42" s="162"/>
      <c r="R42" s="162"/>
      <c r="S42" s="162"/>
      <c r="T42" s="162"/>
      <c r="U42" s="162"/>
      <c r="V42" s="162"/>
      <c r="W42" s="162"/>
    </row>
    <row r="43" spans="1:23" s="161" customFormat="1" ht="15" customHeight="1">
      <c r="A43" s="241" t="s">
        <v>1532</v>
      </c>
      <c r="B43" s="477"/>
      <c r="C43" s="477"/>
      <c r="D43" s="477"/>
      <c r="E43" s="477"/>
      <c r="F43" s="477"/>
      <c r="G43" s="477"/>
      <c r="H43" s="478"/>
      <c r="I43" s="186">
        <v>191.4</v>
      </c>
      <c r="J43" s="233">
        <f t="shared" si="2"/>
        <v>12058.2</v>
      </c>
      <c r="K43" s="222"/>
      <c r="L43" s="222"/>
      <c r="N43" s="162"/>
      <c r="O43" s="162"/>
      <c r="P43" s="162"/>
      <c r="Q43" s="162"/>
      <c r="R43" s="162"/>
      <c r="S43" s="162"/>
      <c r="T43" s="162"/>
      <c r="U43" s="162"/>
      <c r="V43" s="162"/>
      <c r="W43" s="162"/>
    </row>
    <row r="44" spans="1:23" s="161" customFormat="1" ht="15" customHeight="1">
      <c r="A44" s="241" t="s">
        <v>1533</v>
      </c>
      <c r="B44" s="477"/>
      <c r="C44" s="477"/>
      <c r="D44" s="477"/>
      <c r="E44" s="477"/>
      <c r="F44" s="477"/>
      <c r="G44" s="477"/>
      <c r="H44" s="478"/>
      <c r="I44" s="186">
        <v>204.60000000000002</v>
      </c>
      <c r="J44" s="233">
        <f t="shared" si="2"/>
        <v>12889.800000000001</v>
      </c>
      <c r="K44" s="222"/>
      <c r="L44" s="222"/>
      <c r="N44" s="162"/>
      <c r="O44" s="162"/>
      <c r="P44" s="162"/>
      <c r="Q44" s="162"/>
      <c r="R44" s="162"/>
      <c r="S44" s="162"/>
      <c r="T44" s="162"/>
      <c r="U44" s="162"/>
      <c r="V44" s="162"/>
      <c r="W44" s="162"/>
    </row>
    <row r="45" spans="1:23" s="161" customFormat="1" ht="15" customHeight="1">
      <c r="A45" s="241" t="s">
        <v>1534</v>
      </c>
      <c r="B45" s="479"/>
      <c r="C45" s="479"/>
      <c r="D45" s="479"/>
      <c r="E45" s="479"/>
      <c r="F45" s="479"/>
      <c r="G45" s="479"/>
      <c r="H45" s="480"/>
      <c r="I45" s="186">
        <v>210.10000000000002</v>
      </c>
      <c r="J45" s="233">
        <f t="shared" si="2"/>
        <v>13236.300000000003</v>
      </c>
      <c r="K45" s="222"/>
      <c r="L45" s="222"/>
      <c r="N45" s="162"/>
      <c r="O45" s="162"/>
      <c r="P45" s="162"/>
      <c r="Q45" s="162"/>
      <c r="R45" s="162"/>
      <c r="S45" s="162"/>
      <c r="T45" s="162"/>
      <c r="U45" s="162"/>
      <c r="V45" s="162"/>
      <c r="W45" s="162"/>
    </row>
    <row r="46" spans="1:23" s="3" customFormat="1" ht="15" customHeight="1">
      <c r="A46" s="449"/>
      <c r="B46" s="450"/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N46" s="6"/>
      <c r="O46" s="6"/>
      <c r="P46" s="6"/>
      <c r="Q46" s="6"/>
      <c r="R46" s="6"/>
      <c r="S46" s="6"/>
      <c r="T46" s="6"/>
      <c r="U46" s="6"/>
      <c r="V46" s="6"/>
      <c r="W46" s="6"/>
    </row>
    <row r="47" spans="1:23" s="161" customFormat="1" ht="16.5" customHeight="1">
      <c r="A47" s="121" t="s">
        <v>266</v>
      </c>
      <c r="B47" s="163"/>
      <c r="C47" s="163"/>
      <c r="D47" s="163"/>
      <c r="E47" s="163"/>
      <c r="F47" s="163"/>
      <c r="G47" s="163"/>
      <c r="H47" s="163"/>
      <c r="I47" s="164"/>
      <c r="J47" s="165"/>
      <c r="K47" s="166"/>
      <c r="L47" s="353" t="s">
        <v>2688</v>
      </c>
      <c r="N47" s="162"/>
      <c r="O47" s="162"/>
      <c r="P47" s="162"/>
      <c r="Q47" s="162"/>
      <c r="R47" s="162"/>
      <c r="S47" s="162"/>
      <c r="T47" s="162"/>
      <c r="U47" s="162"/>
      <c r="V47" s="162"/>
      <c r="W47" s="162"/>
    </row>
    <row r="48" spans="1:23" s="161" customFormat="1" ht="15.75" customHeight="1">
      <c r="A48" s="168"/>
      <c r="B48" s="440" t="s">
        <v>1696</v>
      </c>
      <c r="C48" s="440"/>
      <c r="D48" s="440"/>
      <c r="E48" s="440"/>
      <c r="F48" s="440"/>
      <c r="G48" s="169"/>
      <c r="H48" s="187" t="s">
        <v>817</v>
      </c>
      <c r="I48" s="170"/>
      <c r="J48" s="171"/>
      <c r="K48" s="172"/>
      <c r="L48" s="173"/>
      <c r="N48" s="162"/>
      <c r="O48" s="162"/>
      <c r="P48" s="162"/>
      <c r="Q48" s="162"/>
      <c r="R48" s="162"/>
      <c r="S48" s="162"/>
      <c r="T48" s="162"/>
      <c r="U48" s="162"/>
      <c r="V48" s="162"/>
      <c r="W48" s="162"/>
    </row>
    <row r="49" spans="1:23" s="161" customFormat="1" ht="15.75" customHeight="1">
      <c r="A49" s="174"/>
      <c r="B49" s="441"/>
      <c r="C49" s="441"/>
      <c r="D49" s="441"/>
      <c r="E49" s="441"/>
      <c r="F49" s="441"/>
      <c r="G49" s="175"/>
      <c r="H49" s="188"/>
      <c r="I49" s="176"/>
      <c r="J49" s="177"/>
      <c r="K49" s="178"/>
      <c r="L49" s="179"/>
      <c r="N49" s="162"/>
      <c r="O49" s="162"/>
      <c r="P49" s="162"/>
      <c r="Q49" s="162"/>
      <c r="R49" s="162"/>
      <c r="S49" s="162"/>
      <c r="T49" s="162"/>
      <c r="U49" s="162"/>
      <c r="V49" s="162"/>
      <c r="W49" s="162"/>
    </row>
    <row r="50" spans="1:23" s="161" customFormat="1" ht="15.75" customHeight="1">
      <c r="A50" s="174"/>
      <c r="B50" s="441"/>
      <c r="C50" s="441"/>
      <c r="D50" s="441"/>
      <c r="E50" s="441"/>
      <c r="F50" s="441"/>
      <c r="G50" s="175"/>
      <c r="H50" s="188"/>
      <c r="I50" s="176"/>
      <c r="J50" s="177"/>
      <c r="K50" s="178"/>
      <c r="L50" s="179"/>
      <c r="N50" s="162"/>
      <c r="O50" s="162"/>
      <c r="P50" s="162"/>
      <c r="Q50" s="162"/>
      <c r="R50" s="162"/>
      <c r="S50" s="162"/>
      <c r="T50" s="162"/>
      <c r="U50" s="162"/>
      <c r="V50" s="162"/>
      <c r="W50" s="162"/>
    </row>
    <row r="51" spans="1:23" s="161" customFormat="1" ht="15.75" customHeight="1">
      <c r="A51" s="174"/>
      <c r="B51" s="441"/>
      <c r="C51" s="441"/>
      <c r="D51" s="441"/>
      <c r="E51" s="441"/>
      <c r="F51" s="441"/>
      <c r="G51" s="175"/>
      <c r="H51" s="188"/>
      <c r="I51" s="176"/>
      <c r="J51" s="177"/>
      <c r="K51" s="178"/>
      <c r="L51" s="179"/>
      <c r="N51" s="162"/>
      <c r="O51" s="162"/>
      <c r="P51" s="162"/>
      <c r="Q51" s="162"/>
      <c r="R51" s="162"/>
      <c r="S51" s="162"/>
      <c r="T51" s="162"/>
      <c r="U51" s="162"/>
      <c r="V51" s="162"/>
      <c r="W51" s="162"/>
    </row>
    <row r="52" spans="1:23" s="161" customFormat="1" ht="15.75" customHeight="1">
      <c r="A52" s="180"/>
      <c r="B52" s="442"/>
      <c r="C52" s="442"/>
      <c r="D52" s="442"/>
      <c r="E52" s="442"/>
      <c r="F52" s="442"/>
      <c r="G52" s="181"/>
      <c r="H52" s="189"/>
      <c r="I52" s="182"/>
      <c r="J52" s="183"/>
      <c r="K52" s="184"/>
      <c r="L52" s="185"/>
      <c r="N52" s="162"/>
      <c r="O52" s="162"/>
      <c r="P52" s="162"/>
      <c r="Q52" s="162"/>
      <c r="R52" s="162"/>
      <c r="S52" s="162"/>
      <c r="T52" s="162"/>
      <c r="U52" s="162"/>
      <c r="V52" s="162"/>
      <c r="W52" s="162"/>
    </row>
    <row r="53" spans="1:23" s="161" customFormat="1" ht="40.5" customHeight="1">
      <c r="A53" s="242" t="s">
        <v>77</v>
      </c>
      <c r="B53" s="452" t="s">
        <v>1134</v>
      </c>
      <c r="C53" s="452"/>
      <c r="D53" s="452"/>
      <c r="E53" s="452"/>
      <c r="F53" s="452"/>
      <c r="G53" s="452"/>
      <c r="H53" s="453"/>
      <c r="I53" s="125" t="s">
        <v>893</v>
      </c>
      <c r="J53" s="125" t="s">
        <v>894</v>
      </c>
      <c r="K53" s="126"/>
      <c r="L53" s="127"/>
      <c r="N53" s="162"/>
      <c r="O53" s="162"/>
      <c r="P53" s="162"/>
      <c r="Q53" s="162"/>
      <c r="R53" s="162"/>
      <c r="S53" s="162"/>
      <c r="T53" s="162"/>
      <c r="U53" s="162"/>
      <c r="V53" s="162"/>
      <c r="W53" s="162"/>
    </row>
    <row r="54" spans="1:23" s="161" customFormat="1" ht="15" customHeight="1">
      <c r="A54" s="241" t="s">
        <v>1535</v>
      </c>
      <c r="B54" s="454" t="s">
        <v>2142</v>
      </c>
      <c r="C54" s="454"/>
      <c r="D54" s="454"/>
      <c r="E54" s="454"/>
      <c r="F54" s="454"/>
      <c r="G54" s="454"/>
      <c r="H54" s="455"/>
      <c r="I54" s="234">
        <v>29.700000000000003</v>
      </c>
      <c r="J54" s="233">
        <f t="shared" ref="J54:J59" si="3">I54*0.9*70</f>
        <v>1871.1000000000004</v>
      </c>
      <c r="K54" s="235"/>
      <c r="L54" s="222"/>
      <c r="N54" s="162"/>
      <c r="O54" s="162"/>
      <c r="P54" s="162"/>
      <c r="Q54" s="162"/>
      <c r="R54" s="162"/>
      <c r="S54" s="162"/>
      <c r="T54" s="162"/>
      <c r="U54" s="162"/>
      <c r="V54" s="162"/>
      <c r="W54" s="162"/>
    </row>
    <row r="55" spans="1:23" s="161" customFormat="1" ht="15" customHeight="1">
      <c r="A55" s="241" t="s">
        <v>1536</v>
      </c>
      <c r="B55" s="456" t="s">
        <v>1147</v>
      </c>
      <c r="C55" s="456"/>
      <c r="D55" s="456"/>
      <c r="E55" s="456"/>
      <c r="F55" s="456"/>
      <c r="G55" s="456"/>
      <c r="H55" s="457"/>
      <c r="I55" s="234">
        <v>36.300000000000004</v>
      </c>
      <c r="J55" s="233">
        <f t="shared" si="3"/>
        <v>2286.9</v>
      </c>
      <c r="K55" s="235"/>
      <c r="L55" s="222"/>
      <c r="N55" s="162"/>
      <c r="O55" s="162"/>
      <c r="P55" s="162"/>
      <c r="Q55" s="162"/>
      <c r="R55" s="162"/>
      <c r="S55" s="162"/>
      <c r="T55" s="162"/>
      <c r="U55" s="162"/>
      <c r="V55" s="162"/>
      <c r="W55" s="162"/>
    </row>
    <row r="56" spans="1:23" s="161" customFormat="1" ht="15" customHeight="1">
      <c r="A56" s="241" t="s">
        <v>1537</v>
      </c>
      <c r="B56" s="454" t="s">
        <v>1144</v>
      </c>
      <c r="C56" s="454"/>
      <c r="D56" s="454"/>
      <c r="E56" s="454"/>
      <c r="F56" s="454"/>
      <c r="G56" s="454"/>
      <c r="H56" s="455"/>
      <c r="I56" s="234">
        <v>44</v>
      </c>
      <c r="J56" s="233">
        <f t="shared" si="3"/>
        <v>2772</v>
      </c>
      <c r="K56" s="235"/>
      <c r="L56" s="222"/>
      <c r="N56" s="162"/>
      <c r="O56" s="162"/>
      <c r="P56" s="162"/>
      <c r="Q56" s="162"/>
      <c r="R56" s="162"/>
      <c r="S56" s="162"/>
      <c r="T56" s="162"/>
      <c r="U56" s="162"/>
      <c r="V56" s="162"/>
      <c r="W56" s="162"/>
    </row>
    <row r="57" spans="1:23" s="161" customFormat="1" ht="15" customHeight="1">
      <c r="A57" s="241" t="s">
        <v>1538</v>
      </c>
      <c r="B57" s="454" t="s">
        <v>1145</v>
      </c>
      <c r="C57" s="454"/>
      <c r="D57" s="454"/>
      <c r="E57" s="454"/>
      <c r="F57" s="454"/>
      <c r="G57" s="454"/>
      <c r="H57" s="455"/>
      <c r="I57" s="234">
        <v>50.6</v>
      </c>
      <c r="J57" s="233">
        <f t="shared" si="3"/>
        <v>3187.7999999999997</v>
      </c>
      <c r="K57" s="235"/>
      <c r="L57" s="222"/>
      <c r="N57" s="162"/>
      <c r="O57" s="162"/>
      <c r="P57" s="162"/>
      <c r="Q57" s="162"/>
      <c r="R57" s="162"/>
      <c r="S57" s="162"/>
      <c r="T57" s="162"/>
      <c r="U57" s="162"/>
      <c r="V57" s="162"/>
      <c r="W57" s="162"/>
    </row>
    <row r="58" spans="1:23" s="161" customFormat="1" ht="15" customHeight="1">
      <c r="A58" s="241" t="s">
        <v>1539</v>
      </c>
      <c r="B58" s="454" t="s">
        <v>1146</v>
      </c>
      <c r="C58" s="454"/>
      <c r="D58" s="454"/>
      <c r="E58" s="454"/>
      <c r="F58" s="454"/>
      <c r="G58" s="454"/>
      <c r="H58" s="455"/>
      <c r="I58" s="234">
        <v>55.000000000000007</v>
      </c>
      <c r="J58" s="233">
        <f t="shared" si="3"/>
        <v>3465.0000000000005</v>
      </c>
      <c r="K58" s="235"/>
      <c r="L58" s="222"/>
      <c r="N58" s="162"/>
      <c r="O58" s="162"/>
      <c r="P58" s="162"/>
      <c r="Q58" s="162"/>
      <c r="R58" s="162"/>
      <c r="S58" s="162"/>
      <c r="T58" s="162"/>
      <c r="U58" s="162"/>
      <c r="V58" s="162"/>
      <c r="W58" s="162"/>
    </row>
    <row r="59" spans="1:23" s="161" customFormat="1" ht="15" customHeight="1">
      <c r="A59" s="241" t="s">
        <v>1540</v>
      </c>
      <c r="B59" s="454" t="s">
        <v>1140</v>
      </c>
      <c r="C59" s="454"/>
      <c r="D59" s="454"/>
      <c r="E59" s="454"/>
      <c r="F59" s="454"/>
      <c r="G59" s="454"/>
      <c r="H59" s="455"/>
      <c r="I59" s="234">
        <v>78.100000000000009</v>
      </c>
      <c r="J59" s="233">
        <f t="shared" si="3"/>
        <v>4920.3</v>
      </c>
      <c r="K59" s="235"/>
      <c r="L59" s="222"/>
      <c r="N59" s="162"/>
      <c r="O59" s="162"/>
      <c r="P59" s="162"/>
      <c r="Q59" s="162"/>
      <c r="R59" s="162"/>
      <c r="S59" s="162"/>
      <c r="T59" s="162"/>
      <c r="U59" s="162"/>
      <c r="V59" s="162"/>
      <c r="W59" s="162"/>
    </row>
    <row r="60" spans="1:23" s="3" customFormat="1" ht="15" customHeight="1">
      <c r="A60" s="449"/>
      <c r="B60" s="450"/>
      <c r="C60" s="450"/>
      <c r="D60" s="450"/>
      <c r="E60" s="450"/>
      <c r="F60" s="450"/>
      <c r="G60" s="450"/>
      <c r="H60" s="450"/>
      <c r="I60" s="450"/>
      <c r="J60" s="450"/>
      <c r="K60" s="450"/>
      <c r="L60" s="450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1:23" s="161" customFormat="1" ht="16.5" customHeight="1">
      <c r="A61" s="121" t="s">
        <v>267</v>
      </c>
      <c r="B61" s="163"/>
      <c r="C61" s="163"/>
      <c r="D61" s="163"/>
      <c r="E61" s="163"/>
      <c r="F61" s="163"/>
      <c r="G61" s="163"/>
      <c r="H61" s="163"/>
      <c r="I61" s="164"/>
      <c r="J61" s="165"/>
      <c r="K61" s="166"/>
      <c r="L61" s="353" t="s">
        <v>2688</v>
      </c>
      <c r="N61" s="162"/>
      <c r="O61" s="162"/>
      <c r="P61" s="162"/>
      <c r="Q61" s="162"/>
      <c r="R61" s="162"/>
      <c r="S61" s="162"/>
      <c r="T61" s="162"/>
      <c r="U61" s="162"/>
      <c r="V61" s="162"/>
      <c r="W61" s="162"/>
    </row>
    <row r="62" spans="1:23" s="161" customFormat="1" ht="15.75" customHeight="1">
      <c r="A62" s="168"/>
      <c r="B62" s="440" t="s">
        <v>1695</v>
      </c>
      <c r="C62" s="440"/>
      <c r="D62" s="440"/>
      <c r="E62" s="440"/>
      <c r="F62" s="440"/>
      <c r="G62" s="169"/>
      <c r="H62" s="187" t="s">
        <v>817</v>
      </c>
      <c r="I62" s="170"/>
      <c r="J62" s="171"/>
      <c r="K62" s="172"/>
      <c r="L62" s="173"/>
      <c r="N62" s="162"/>
      <c r="O62" s="162"/>
      <c r="P62" s="162"/>
      <c r="Q62" s="162"/>
      <c r="R62" s="162"/>
      <c r="S62" s="162"/>
      <c r="T62" s="162"/>
      <c r="U62" s="162"/>
      <c r="V62" s="162"/>
      <c r="W62" s="162"/>
    </row>
    <row r="63" spans="1:23" s="161" customFormat="1" ht="15.75" customHeight="1">
      <c r="A63" s="174"/>
      <c r="B63" s="441"/>
      <c r="C63" s="441"/>
      <c r="D63" s="441"/>
      <c r="E63" s="441"/>
      <c r="F63" s="441"/>
      <c r="G63" s="175"/>
      <c r="H63" s="188"/>
      <c r="I63" s="176"/>
      <c r="J63" s="177"/>
      <c r="K63" s="178"/>
      <c r="L63" s="179"/>
      <c r="N63" s="162"/>
      <c r="O63" s="162"/>
      <c r="P63" s="162"/>
      <c r="Q63" s="162"/>
      <c r="R63" s="162"/>
      <c r="S63" s="162"/>
      <c r="T63" s="162"/>
      <c r="U63" s="162"/>
      <c r="V63" s="162"/>
      <c r="W63" s="162"/>
    </row>
    <row r="64" spans="1:23" s="161" customFormat="1" ht="15.75" customHeight="1">
      <c r="A64" s="174"/>
      <c r="B64" s="441"/>
      <c r="C64" s="441"/>
      <c r="D64" s="441"/>
      <c r="E64" s="441"/>
      <c r="F64" s="441"/>
      <c r="G64" s="175"/>
      <c r="H64" s="188"/>
      <c r="I64" s="176"/>
      <c r="J64" s="177"/>
      <c r="K64" s="178"/>
      <c r="L64" s="179"/>
      <c r="N64" s="162"/>
      <c r="O64" s="162"/>
      <c r="P64" s="162"/>
      <c r="Q64" s="162"/>
      <c r="R64" s="162"/>
      <c r="S64" s="162"/>
      <c r="T64" s="162"/>
      <c r="U64" s="162"/>
      <c r="V64" s="162"/>
      <c r="W64" s="162"/>
    </row>
    <row r="65" spans="1:23" s="161" customFormat="1" ht="15.75" customHeight="1">
      <c r="A65" s="174"/>
      <c r="B65" s="441"/>
      <c r="C65" s="441"/>
      <c r="D65" s="441"/>
      <c r="E65" s="441"/>
      <c r="F65" s="441"/>
      <c r="G65" s="175"/>
      <c r="H65" s="188"/>
      <c r="I65" s="176"/>
      <c r="J65" s="177"/>
      <c r="K65" s="178"/>
      <c r="L65" s="179"/>
      <c r="N65" s="162"/>
      <c r="O65" s="162"/>
      <c r="P65" s="162"/>
      <c r="Q65" s="162"/>
      <c r="R65" s="162"/>
      <c r="S65" s="162"/>
      <c r="T65" s="162"/>
      <c r="U65" s="162"/>
      <c r="V65" s="162"/>
      <c r="W65" s="162"/>
    </row>
    <row r="66" spans="1:23" s="161" customFormat="1" ht="15.75" customHeight="1">
      <c r="A66" s="180"/>
      <c r="B66" s="442"/>
      <c r="C66" s="442"/>
      <c r="D66" s="442"/>
      <c r="E66" s="442"/>
      <c r="F66" s="442"/>
      <c r="G66" s="181"/>
      <c r="H66" s="189"/>
      <c r="I66" s="182"/>
      <c r="J66" s="183"/>
      <c r="K66" s="184"/>
      <c r="L66" s="185"/>
      <c r="N66" s="162"/>
      <c r="O66" s="162"/>
      <c r="P66" s="162"/>
      <c r="Q66" s="162"/>
      <c r="R66" s="162"/>
      <c r="S66" s="162"/>
      <c r="T66" s="162"/>
      <c r="U66" s="162"/>
      <c r="V66" s="162"/>
      <c r="W66" s="162"/>
    </row>
    <row r="67" spans="1:23" s="161" customFormat="1" ht="40.5" customHeight="1">
      <c r="A67" s="242" t="s">
        <v>77</v>
      </c>
      <c r="B67" s="452" t="s">
        <v>1134</v>
      </c>
      <c r="C67" s="452"/>
      <c r="D67" s="452"/>
      <c r="E67" s="452"/>
      <c r="F67" s="452"/>
      <c r="G67" s="452"/>
      <c r="H67" s="453"/>
      <c r="I67" s="125" t="s">
        <v>893</v>
      </c>
      <c r="J67" s="125" t="s">
        <v>894</v>
      </c>
      <c r="K67" s="126"/>
      <c r="L67" s="127"/>
      <c r="N67" s="162"/>
      <c r="O67" s="162"/>
      <c r="P67" s="162"/>
      <c r="Q67" s="162"/>
      <c r="R67" s="162"/>
      <c r="S67" s="162"/>
      <c r="T67" s="162"/>
      <c r="U67" s="162"/>
      <c r="V67" s="162"/>
      <c r="W67" s="162"/>
    </row>
    <row r="68" spans="1:23" s="161" customFormat="1" ht="15" customHeight="1">
      <c r="A68" s="241" t="s">
        <v>1541</v>
      </c>
      <c r="B68" s="454" t="s">
        <v>2142</v>
      </c>
      <c r="C68" s="454"/>
      <c r="D68" s="454"/>
      <c r="E68" s="454"/>
      <c r="F68" s="454"/>
      <c r="G68" s="454"/>
      <c r="H68" s="455"/>
      <c r="I68" s="234">
        <v>37.400000000000006</v>
      </c>
      <c r="J68" s="233">
        <f t="shared" ref="J68:J73" si="4">I68*0.9*70</f>
        <v>2356.2000000000003</v>
      </c>
      <c r="K68" s="235"/>
      <c r="L68" s="222"/>
      <c r="N68" s="162"/>
      <c r="O68" s="162"/>
      <c r="P68" s="162"/>
      <c r="Q68" s="162"/>
      <c r="R68" s="162"/>
      <c r="S68" s="162"/>
      <c r="T68" s="162"/>
      <c r="U68" s="162"/>
      <c r="V68" s="162"/>
      <c r="W68" s="162"/>
    </row>
    <row r="69" spans="1:23" s="161" customFormat="1" ht="15" customHeight="1">
      <c r="A69" s="241" t="s">
        <v>1542</v>
      </c>
      <c r="B69" s="456" t="s">
        <v>1147</v>
      </c>
      <c r="C69" s="456"/>
      <c r="D69" s="456"/>
      <c r="E69" s="456"/>
      <c r="F69" s="456"/>
      <c r="G69" s="456"/>
      <c r="H69" s="457"/>
      <c r="I69" s="234">
        <v>41.800000000000004</v>
      </c>
      <c r="J69" s="233">
        <f t="shared" si="4"/>
        <v>2633.4000000000005</v>
      </c>
      <c r="K69" s="235"/>
      <c r="L69" s="222"/>
      <c r="N69" s="162"/>
      <c r="O69" s="162"/>
      <c r="P69" s="162"/>
      <c r="Q69" s="162"/>
      <c r="R69" s="162"/>
      <c r="S69" s="162"/>
      <c r="T69" s="162"/>
      <c r="U69" s="162"/>
      <c r="V69" s="162"/>
      <c r="W69" s="162"/>
    </row>
    <row r="70" spans="1:23" s="161" customFormat="1" ht="15" customHeight="1">
      <c r="A70" s="241" t="s">
        <v>1543</v>
      </c>
      <c r="B70" s="454" t="s">
        <v>1144</v>
      </c>
      <c r="C70" s="454"/>
      <c r="D70" s="454"/>
      <c r="E70" s="454"/>
      <c r="F70" s="454"/>
      <c r="G70" s="454"/>
      <c r="H70" s="455"/>
      <c r="I70" s="234">
        <v>46.2</v>
      </c>
      <c r="J70" s="233">
        <f t="shared" si="4"/>
        <v>2910.6000000000004</v>
      </c>
      <c r="K70" s="235"/>
      <c r="L70" s="222"/>
      <c r="N70" s="162"/>
      <c r="O70" s="162"/>
      <c r="P70" s="162"/>
      <c r="Q70" s="162"/>
      <c r="R70" s="162"/>
      <c r="S70" s="162"/>
      <c r="T70" s="162"/>
      <c r="U70" s="162"/>
      <c r="V70" s="162"/>
      <c r="W70" s="162"/>
    </row>
    <row r="71" spans="1:23" s="161" customFormat="1" ht="15" customHeight="1">
      <c r="A71" s="241" t="s">
        <v>1544</v>
      </c>
      <c r="B71" s="454" t="s">
        <v>1145</v>
      </c>
      <c r="C71" s="454"/>
      <c r="D71" s="454"/>
      <c r="E71" s="454"/>
      <c r="F71" s="454"/>
      <c r="G71" s="454"/>
      <c r="H71" s="455"/>
      <c r="I71" s="234">
        <v>90.2</v>
      </c>
      <c r="J71" s="233">
        <f t="shared" si="4"/>
        <v>5682.6</v>
      </c>
      <c r="K71" s="235"/>
      <c r="L71" s="222"/>
      <c r="N71" s="162"/>
      <c r="O71" s="162"/>
      <c r="P71" s="162"/>
      <c r="Q71" s="162"/>
      <c r="R71" s="162"/>
      <c r="S71" s="162"/>
      <c r="T71" s="162"/>
      <c r="U71" s="162"/>
      <c r="V71" s="162"/>
      <c r="W71" s="162"/>
    </row>
    <row r="72" spans="1:23" s="161" customFormat="1" ht="15" customHeight="1">
      <c r="A72" s="241" t="s">
        <v>1545</v>
      </c>
      <c r="B72" s="454" t="s">
        <v>1146</v>
      </c>
      <c r="C72" s="454"/>
      <c r="D72" s="454"/>
      <c r="E72" s="454"/>
      <c r="F72" s="454"/>
      <c r="G72" s="454"/>
      <c r="H72" s="455"/>
      <c r="I72" s="234">
        <v>145.20000000000002</v>
      </c>
      <c r="J72" s="233">
        <f t="shared" si="4"/>
        <v>9147.6</v>
      </c>
      <c r="K72" s="235"/>
      <c r="L72" s="222"/>
      <c r="N72" s="162"/>
      <c r="O72" s="162"/>
      <c r="P72" s="162"/>
      <c r="Q72" s="162"/>
      <c r="R72" s="162"/>
      <c r="S72" s="162"/>
      <c r="T72" s="162"/>
      <c r="U72" s="162"/>
      <c r="V72" s="162"/>
      <c r="W72" s="162"/>
    </row>
    <row r="73" spans="1:23" s="161" customFormat="1" ht="15" customHeight="1">
      <c r="A73" s="241" t="s">
        <v>1546</v>
      </c>
      <c r="B73" s="454" t="s">
        <v>1140</v>
      </c>
      <c r="C73" s="454"/>
      <c r="D73" s="454"/>
      <c r="E73" s="454"/>
      <c r="F73" s="454"/>
      <c r="G73" s="454"/>
      <c r="H73" s="455"/>
      <c r="I73" s="234">
        <v>166.10000000000002</v>
      </c>
      <c r="J73" s="233">
        <f t="shared" si="4"/>
        <v>10464.300000000003</v>
      </c>
      <c r="K73" s="235"/>
      <c r="L73" s="222"/>
      <c r="N73" s="162"/>
      <c r="O73" s="162"/>
      <c r="P73" s="162"/>
      <c r="Q73" s="162"/>
      <c r="R73" s="162"/>
      <c r="S73" s="162"/>
      <c r="T73" s="162"/>
      <c r="U73" s="162"/>
      <c r="V73" s="162"/>
      <c r="W73" s="162"/>
    </row>
    <row r="74" spans="1:23" s="161" customFormat="1" ht="15" customHeight="1">
      <c r="A74" s="449"/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N74" s="162"/>
      <c r="O74" s="162"/>
      <c r="P74" s="162"/>
      <c r="Q74" s="162"/>
      <c r="R74" s="162"/>
      <c r="S74" s="162"/>
      <c r="T74" s="162"/>
      <c r="U74" s="162"/>
      <c r="V74" s="162"/>
      <c r="W74" s="162"/>
    </row>
    <row r="75" spans="1:23" s="161" customFormat="1" ht="16.5" customHeight="1">
      <c r="A75" s="121" t="s">
        <v>268</v>
      </c>
      <c r="B75" s="163"/>
      <c r="C75" s="163"/>
      <c r="D75" s="163"/>
      <c r="E75" s="163"/>
      <c r="F75" s="163"/>
      <c r="G75" s="163"/>
      <c r="H75" s="163"/>
      <c r="I75" s="164"/>
      <c r="J75" s="165"/>
      <c r="K75" s="166"/>
      <c r="L75" s="353" t="s">
        <v>2688</v>
      </c>
      <c r="N75" s="162"/>
      <c r="O75" s="162"/>
      <c r="P75" s="162"/>
      <c r="Q75" s="162"/>
      <c r="R75" s="162"/>
      <c r="S75" s="162"/>
      <c r="T75" s="162"/>
      <c r="U75" s="162"/>
      <c r="V75" s="162"/>
      <c r="W75" s="162"/>
    </row>
    <row r="76" spans="1:23" s="161" customFormat="1" ht="15.75" customHeight="1">
      <c r="A76" s="168"/>
      <c r="B76" s="440" t="s">
        <v>1693</v>
      </c>
      <c r="C76" s="440"/>
      <c r="D76" s="440"/>
      <c r="E76" s="440"/>
      <c r="F76" s="440"/>
      <c r="G76" s="169"/>
      <c r="H76" s="187" t="s">
        <v>817</v>
      </c>
      <c r="I76" s="170"/>
      <c r="J76" s="171"/>
      <c r="K76" s="172"/>
      <c r="L76" s="173"/>
      <c r="N76" s="162"/>
      <c r="O76" s="162"/>
      <c r="P76" s="162"/>
      <c r="Q76" s="162"/>
      <c r="R76" s="162"/>
      <c r="S76" s="162"/>
      <c r="T76" s="162"/>
      <c r="U76" s="162"/>
      <c r="V76" s="162"/>
      <c r="W76" s="162"/>
    </row>
    <row r="77" spans="1:23" s="161" customFormat="1" ht="15.75" customHeight="1">
      <c r="A77" s="174"/>
      <c r="B77" s="441"/>
      <c r="C77" s="441"/>
      <c r="D77" s="441"/>
      <c r="E77" s="441"/>
      <c r="F77" s="441"/>
      <c r="G77" s="175"/>
      <c r="H77" s="188"/>
      <c r="I77" s="176"/>
      <c r="J77" s="177"/>
      <c r="K77" s="178"/>
      <c r="L77" s="179"/>
      <c r="N77" s="162"/>
      <c r="O77" s="162"/>
      <c r="P77" s="162"/>
      <c r="Q77" s="162"/>
      <c r="R77" s="162"/>
      <c r="S77" s="162"/>
      <c r="T77" s="162"/>
      <c r="U77" s="162"/>
      <c r="V77" s="162"/>
      <c r="W77" s="162"/>
    </row>
    <row r="78" spans="1:23" s="161" customFormat="1" ht="15.75" customHeight="1">
      <c r="A78" s="174"/>
      <c r="B78" s="441"/>
      <c r="C78" s="441"/>
      <c r="D78" s="441"/>
      <c r="E78" s="441"/>
      <c r="F78" s="441"/>
      <c r="G78" s="175"/>
      <c r="H78" s="188"/>
      <c r="I78" s="176"/>
      <c r="J78" s="177"/>
      <c r="K78" s="178"/>
      <c r="L78" s="179"/>
      <c r="N78" s="162"/>
      <c r="O78" s="162"/>
      <c r="P78" s="162"/>
      <c r="Q78" s="162"/>
      <c r="R78" s="162"/>
      <c r="S78" s="162"/>
      <c r="T78" s="162"/>
      <c r="U78" s="162"/>
      <c r="V78" s="162"/>
      <c r="W78" s="162"/>
    </row>
    <row r="79" spans="1:23" s="161" customFormat="1" ht="15.75" customHeight="1">
      <c r="A79" s="174"/>
      <c r="B79" s="441"/>
      <c r="C79" s="441"/>
      <c r="D79" s="441"/>
      <c r="E79" s="441"/>
      <c r="F79" s="441"/>
      <c r="G79" s="175"/>
      <c r="H79" s="188"/>
      <c r="I79" s="176"/>
      <c r="J79" s="177"/>
      <c r="K79" s="178"/>
      <c r="L79" s="179"/>
      <c r="N79" s="162"/>
      <c r="O79" s="162"/>
      <c r="P79" s="162"/>
      <c r="Q79" s="162"/>
      <c r="R79" s="162"/>
      <c r="S79" s="162"/>
      <c r="T79" s="162"/>
      <c r="U79" s="162"/>
      <c r="V79" s="162"/>
      <c r="W79" s="162"/>
    </row>
    <row r="80" spans="1:23" s="161" customFormat="1" ht="15.75" customHeight="1">
      <c r="A80" s="180"/>
      <c r="B80" s="442"/>
      <c r="C80" s="442"/>
      <c r="D80" s="442"/>
      <c r="E80" s="442"/>
      <c r="F80" s="442"/>
      <c r="G80" s="181"/>
      <c r="H80" s="189"/>
      <c r="I80" s="182"/>
      <c r="J80" s="183"/>
      <c r="K80" s="184"/>
      <c r="L80" s="185"/>
      <c r="N80" s="162"/>
      <c r="O80" s="162"/>
      <c r="P80" s="162"/>
      <c r="Q80" s="162"/>
      <c r="R80" s="162"/>
      <c r="S80" s="162"/>
      <c r="T80" s="162"/>
      <c r="U80" s="162"/>
      <c r="V80" s="162"/>
      <c r="W80" s="162"/>
    </row>
    <row r="81" spans="1:23" s="161" customFormat="1" ht="40.5" customHeight="1">
      <c r="A81" s="242" t="s">
        <v>77</v>
      </c>
      <c r="B81" s="452" t="s">
        <v>1134</v>
      </c>
      <c r="C81" s="452"/>
      <c r="D81" s="452"/>
      <c r="E81" s="452"/>
      <c r="F81" s="452"/>
      <c r="G81" s="452"/>
      <c r="H81" s="453"/>
      <c r="I81" s="125" t="s">
        <v>893</v>
      </c>
      <c r="J81" s="125" t="s">
        <v>894</v>
      </c>
      <c r="K81" s="126"/>
      <c r="L81" s="127"/>
      <c r="N81" s="162"/>
      <c r="O81" s="162"/>
      <c r="P81" s="162"/>
      <c r="Q81" s="162"/>
      <c r="R81" s="162"/>
      <c r="S81" s="162"/>
      <c r="T81" s="162"/>
      <c r="U81" s="162"/>
      <c r="V81" s="162"/>
      <c r="W81" s="162"/>
    </row>
    <row r="82" spans="1:23" s="161" customFormat="1" ht="15" customHeight="1">
      <c r="A82" s="241" t="s">
        <v>1547</v>
      </c>
      <c r="B82" s="454" t="s">
        <v>1143</v>
      </c>
      <c r="C82" s="454"/>
      <c r="D82" s="454"/>
      <c r="E82" s="454"/>
      <c r="F82" s="454"/>
      <c r="G82" s="454"/>
      <c r="H82" s="455"/>
      <c r="I82" s="234">
        <v>14.3</v>
      </c>
      <c r="J82" s="233">
        <f t="shared" ref="J82:J87" si="5">I82*0.9*70</f>
        <v>900.90000000000009</v>
      </c>
      <c r="K82" s="235"/>
      <c r="L82" s="222"/>
      <c r="N82" s="162"/>
      <c r="O82" s="162"/>
      <c r="P82" s="162"/>
      <c r="Q82" s="162"/>
      <c r="R82" s="162"/>
      <c r="S82" s="162"/>
      <c r="T82" s="162"/>
      <c r="U82" s="162"/>
      <c r="V82" s="162"/>
      <c r="W82" s="162"/>
    </row>
    <row r="83" spans="1:23" s="161" customFormat="1" ht="15" customHeight="1">
      <c r="A83" s="241" t="s">
        <v>1548</v>
      </c>
      <c r="B83" s="456" t="s">
        <v>1147</v>
      </c>
      <c r="C83" s="456"/>
      <c r="D83" s="456"/>
      <c r="E83" s="456"/>
      <c r="F83" s="456"/>
      <c r="G83" s="456"/>
      <c r="H83" s="457"/>
      <c r="I83" s="234">
        <v>17.600000000000001</v>
      </c>
      <c r="J83" s="233">
        <f t="shared" si="5"/>
        <v>1108.8000000000002</v>
      </c>
      <c r="K83" s="235"/>
      <c r="L83" s="222"/>
      <c r="N83" s="162"/>
      <c r="O83" s="162"/>
      <c r="P83" s="162"/>
      <c r="Q83" s="162"/>
      <c r="R83" s="162"/>
      <c r="S83" s="162"/>
      <c r="T83" s="162"/>
      <c r="U83" s="162"/>
      <c r="V83" s="162"/>
      <c r="W83" s="162"/>
    </row>
    <row r="84" spans="1:23" s="161" customFormat="1" ht="15" customHeight="1">
      <c r="A84" s="241" t="s">
        <v>1549</v>
      </c>
      <c r="B84" s="454" t="s">
        <v>1144</v>
      </c>
      <c r="C84" s="454"/>
      <c r="D84" s="454"/>
      <c r="E84" s="454"/>
      <c r="F84" s="454"/>
      <c r="G84" s="454"/>
      <c r="H84" s="455"/>
      <c r="I84" s="234">
        <v>18.700000000000003</v>
      </c>
      <c r="J84" s="233">
        <f t="shared" si="5"/>
        <v>1178.1000000000001</v>
      </c>
      <c r="K84" s="235"/>
      <c r="L84" s="222"/>
      <c r="N84" s="162"/>
      <c r="O84" s="162"/>
      <c r="P84" s="162"/>
      <c r="Q84" s="162"/>
      <c r="R84" s="162"/>
      <c r="S84" s="162"/>
      <c r="T84" s="162"/>
      <c r="U84" s="162"/>
      <c r="V84" s="162"/>
      <c r="W84" s="162"/>
    </row>
    <row r="85" spans="1:23" s="161" customFormat="1" ht="15" customHeight="1">
      <c r="A85" s="241" t="s">
        <v>1550</v>
      </c>
      <c r="B85" s="454" t="s">
        <v>1145</v>
      </c>
      <c r="C85" s="454"/>
      <c r="D85" s="454"/>
      <c r="E85" s="454"/>
      <c r="F85" s="454"/>
      <c r="G85" s="454"/>
      <c r="H85" s="455"/>
      <c r="I85" s="234">
        <v>22</v>
      </c>
      <c r="J85" s="233">
        <f t="shared" si="5"/>
        <v>1386</v>
      </c>
      <c r="K85" s="235"/>
      <c r="L85" s="222"/>
      <c r="N85" s="162"/>
      <c r="O85" s="162"/>
      <c r="P85" s="162"/>
      <c r="Q85" s="162"/>
      <c r="R85" s="162"/>
      <c r="S85" s="162"/>
      <c r="T85" s="162"/>
      <c r="U85" s="162"/>
      <c r="V85" s="162"/>
      <c r="W85" s="162"/>
    </row>
    <row r="86" spans="1:23" s="161" customFormat="1" ht="15" customHeight="1">
      <c r="A86" s="241" t="s">
        <v>1551</v>
      </c>
      <c r="B86" s="454" t="s">
        <v>1146</v>
      </c>
      <c r="C86" s="454"/>
      <c r="D86" s="454"/>
      <c r="E86" s="454"/>
      <c r="F86" s="454"/>
      <c r="G86" s="454"/>
      <c r="H86" s="455"/>
      <c r="I86" s="234">
        <v>26.400000000000002</v>
      </c>
      <c r="J86" s="233">
        <f t="shared" si="5"/>
        <v>1663.2</v>
      </c>
      <c r="K86" s="235"/>
      <c r="L86" s="222"/>
      <c r="N86" s="162"/>
      <c r="O86" s="162"/>
      <c r="P86" s="162"/>
      <c r="Q86" s="162"/>
      <c r="R86" s="162"/>
      <c r="S86" s="162"/>
      <c r="T86" s="162"/>
      <c r="U86" s="162"/>
      <c r="V86" s="162"/>
      <c r="W86" s="162"/>
    </row>
    <row r="87" spans="1:23" s="161" customFormat="1" ht="15" customHeight="1">
      <c r="A87" s="241" t="s">
        <v>1552</v>
      </c>
      <c r="B87" s="454" t="s">
        <v>1140</v>
      </c>
      <c r="C87" s="454"/>
      <c r="D87" s="454"/>
      <c r="E87" s="454"/>
      <c r="F87" s="454"/>
      <c r="G87" s="454"/>
      <c r="H87" s="455"/>
      <c r="I87" s="234">
        <v>30.800000000000004</v>
      </c>
      <c r="J87" s="233">
        <f t="shared" si="5"/>
        <v>1940.4000000000003</v>
      </c>
      <c r="K87" s="235"/>
      <c r="L87" s="222"/>
      <c r="N87" s="162"/>
      <c r="O87" s="162"/>
      <c r="P87" s="162"/>
      <c r="Q87" s="162"/>
      <c r="R87" s="162"/>
      <c r="S87" s="162"/>
      <c r="T87" s="162"/>
      <c r="U87" s="162"/>
      <c r="V87" s="162"/>
      <c r="W87" s="162"/>
    </row>
    <row r="88" spans="1:23" s="161" customFormat="1" ht="15" customHeight="1">
      <c r="A88" s="449"/>
      <c r="B88" s="450"/>
      <c r="C88" s="450"/>
      <c r="D88" s="450"/>
      <c r="E88" s="450"/>
      <c r="F88" s="450"/>
      <c r="G88" s="450"/>
      <c r="H88" s="450"/>
      <c r="I88" s="450"/>
      <c r="J88" s="450"/>
      <c r="K88" s="450"/>
      <c r="L88" s="450"/>
      <c r="N88" s="162"/>
      <c r="O88" s="162"/>
      <c r="P88" s="162"/>
      <c r="Q88" s="162"/>
      <c r="R88" s="162"/>
      <c r="S88" s="162"/>
      <c r="T88" s="162"/>
      <c r="U88" s="162"/>
      <c r="V88" s="162"/>
      <c r="W88" s="162"/>
    </row>
    <row r="89" spans="1:23" s="161" customFormat="1" ht="16.5" customHeight="1">
      <c r="A89" s="121" t="s">
        <v>269</v>
      </c>
      <c r="B89" s="163"/>
      <c r="C89" s="163"/>
      <c r="D89" s="163"/>
      <c r="E89" s="163"/>
      <c r="F89" s="163"/>
      <c r="G89" s="163"/>
      <c r="H89" s="163"/>
      <c r="I89" s="164"/>
      <c r="J89" s="165"/>
      <c r="K89" s="166"/>
      <c r="L89" s="353" t="s">
        <v>2688</v>
      </c>
      <c r="N89" s="162"/>
      <c r="O89" s="162"/>
      <c r="P89" s="162"/>
      <c r="Q89" s="162"/>
      <c r="R89" s="162"/>
      <c r="S89" s="162"/>
      <c r="T89" s="162"/>
      <c r="U89" s="162"/>
      <c r="V89" s="162"/>
      <c r="W89" s="162"/>
    </row>
    <row r="90" spans="1:23" s="161" customFormat="1" ht="15.75" customHeight="1">
      <c r="A90" s="168"/>
      <c r="B90" s="440" t="s">
        <v>2139</v>
      </c>
      <c r="C90" s="440"/>
      <c r="D90" s="440"/>
      <c r="E90" s="440"/>
      <c r="F90" s="440"/>
      <c r="G90" s="169"/>
      <c r="H90" s="187" t="s">
        <v>817</v>
      </c>
      <c r="I90" s="170"/>
      <c r="J90" s="171"/>
      <c r="K90" s="172"/>
      <c r="L90" s="173"/>
      <c r="N90" s="162"/>
      <c r="O90" s="162"/>
      <c r="P90" s="162"/>
      <c r="Q90" s="162"/>
      <c r="R90" s="162"/>
      <c r="S90" s="162"/>
      <c r="T90" s="162"/>
      <c r="U90" s="162"/>
      <c r="V90" s="162"/>
      <c r="W90" s="162"/>
    </row>
    <row r="91" spans="1:23" s="161" customFormat="1" ht="15.75" customHeight="1">
      <c r="A91" s="174"/>
      <c r="B91" s="441"/>
      <c r="C91" s="441"/>
      <c r="D91" s="441"/>
      <c r="E91" s="441"/>
      <c r="F91" s="441"/>
      <c r="G91" s="175"/>
      <c r="H91" s="188"/>
      <c r="I91" s="176"/>
      <c r="J91" s="177"/>
      <c r="K91" s="178"/>
      <c r="L91" s="179"/>
      <c r="N91" s="162"/>
      <c r="O91" s="162"/>
      <c r="P91" s="162"/>
      <c r="Q91" s="162"/>
      <c r="R91" s="162"/>
      <c r="S91" s="162"/>
      <c r="T91" s="162"/>
      <c r="U91" s="162"/>
      <c r="V91" s="162"/>
      <c r="W91" s="162"/>
    </row>
    <row r="92" spans="1:23" s="161" customFormat="1" ht="15.75" customHeight="1">
      <c r="A92" s="174"/>
      <c r="B92" s="441"/>
      <c r="C92" s="441"/>
      <c r="D92" s="441"/>
      <c r="E92" s="441"/>
      <c r="F92" s="441"/>
      <c r="G92" s="175"/>
      <c r="H92" s="188"/>
      <c r="I92" s="176"/>
      <c r="J92" s="177"/>
      <c r="K92" s="178"/>
      <c r="L92" s="179"/>
      <c r="N92" s="162"/>
      <c r="O92" s="162"/>
      <c r="P92" s="162"/>
      <c r="Q92" s="162"/>
      <c r="R92" s="162"/>
      <c r="S92" s="162"/>
      <c r="T92" s="162"/>
      <c r="U92" s="162"/>
      <c r="V92" s="162"/>
      <c r="W92" s="162"/>
    </row>
    <row r="93" spans="1:23" s="161" customFormat="1" ht="15.75" customHeight="1">
      <c r="A93" s="174"/>
      <c r="B93" s="441"/>
      <c r="C93" s="441"/>
      <c r="D93" s="441"/>
      <c r="E93" s="441"/>
      <c r="F93" s="441"/>
      <c r="G93" s="175"/>
      <c r="H93" s="188"/>
      <c r="I93" s="176"/>
      <c r="J93" s="177"/>
      <c r="K93" s="178"/>
      <c r="L93" s="179"/>
      <c r="N93" s="162"/>
      <c r="O93" s="162"/>
      <c r="P93" s="162"/>
      <c r="Q93" s="162"/>
      <c r="R93" s="162"/>
      <c r="S93" s="162"/>
      <c r="T93" s="162"/>
      <c r="U93" s="162"/>
      <c r="V93" s="162"/>
      <c r="W93" s="162"/>
    </row>
    <row r="94" spans="1:23" s="161" customFormat="1" ht="15.75" customHeight="1">
      <c r="A94" s="180"/>
      <c r="B94" s="442"/>
      <c r="C94" s="442"/>
      <c r="D94" s="442"/>
      <c r="E94" s="442"/>
      <c r="F94" s="442"/>
      <c r="G94" s="181"/>
      <c r="H94" s="189"/>
      <c r="I94" s="182"/>
      <c r="J94" s="183"/>
      <c r="K94" s="184"/>
      <c r="L94" s="185"/>
      <c r="N94" s="162"/>
      <c r="O94" s="162"/>
      <c r="P94" s="162"/>
      <c r="Q94" s="162"/>
      <c r="R94" s="162"/>
      <c r="S94" s="162"/>
      <c r="T94" s="162"/>
      <c r="U94" s="162"/>
      <c r="V94" s="162"/>
      <c r="W94" s="162"/>
    </row>
    <row r="95" spans="1:23" s="161" customFormat="1" ht="40.5" customHeight="1">
      <c r="A95" s="242" t="s">
        <v>77</v>
      </c>
      <c r="B95" s="452" t="s">
        <v>1134</v>
      </c>
      <c r="C95" s="452"/>
      <c r="D95" s="452"/>
      <c r="E95" s="452"/>
      <c r="F95" s="452"/>
      <c r="G95" s="452"/>
      <c r="H95" s="453"/>
      <c r="I95" s="125" t="s">
        <v>893</v>
      </c>
      <c r="J95" s="125" t="s">
        <v>894</v>
      </c>
      <c r="K95" s="126"/>
      <c r="L95" s="127"/>
      <c r="N95" s="162"/>
      <c r="O95" s="162"/>
      <c r="P95" s="162"/>
      <c r="Q95" s="162"/>
      <c r="R95" s="162"/>
      <c r="S95" s="162"/>
      <c r="T95" s="162"/>
      <c r="U95" s="162"/>
      <c r="V95" s="162"/>
      <c r="W95" s="162"/>
    </row>
    <row r="96" spans="1:23" s="161" customFormat="1" ht="15" customHeight="1">
      <c r="A96" s="241" t="s">
        <v>1553</v>
      </c>
      <c r="B96" s="460" t="s">
        <v>2141</v>
      </c>
      <c r="C96" s="461"/>
      <c r="D96" s="461"/>
      <c r="E96" s="461"/>
      <c r="F96" s="461"/>
      <c r="G96" s="461"/>
      <c r="H96" s="462"/>
      <c r="I96" s="234">
        <v>25.3</v>
      </c>
      <c r="J96" s="233">
        <f t="shared" ref="J96:J97" si="6">I96*0.9*70</f>
        <v>1593.8999999999999</v>
      </c>
      <c r="K96" s="235"/>
      <c r="L96" s="222"/>
      <c r="N96" s="162"/>
      <c r="O96" s="162"/>
      <c r="P96" s="162"/>
      <c r="Q96" s="162"/>
      <c r="R96" s="162"/>
      <c r="S96" s="162"/>
      <c r="T96" s="162"/>
      <c r="U96" s="162"/>
      <c r="V96" s="162"/>
      <c r="W96" s="162"/>
    </row>
    <row r="97" spans="1:23" s="161" customFormat="1" ht="15" customHeight="1">
      <c r="A97" s="241" t="s">
        <v>1554</v>
      </c>
      <c r="B97" s="463"/>
      <c r="C97" s="464"/>
      <c r="D97" s="464"/>
      <c r="E97" s="464"/>
      <c r="F97" s="464"/>
      <c r="G97" s="464"/>
      <c r="H97" s="465"/>
      <c r="I97" s="234">
        <v>31.900000000000002</v>
      </c>
      <c r="J97" s="233">
        <f t="shared" si="6"/>
        <v>2009.7</v>
      </c>
      <c r="K97" s="235"/>
      <c r="L97" s="222"/>
      <c r="N97" s="162"/>
      <c r="O97" s="162"/>
      <c r="P97" s="162"/>
      <c r="Q97" s="162"/>
      <c r="R97" s="162"/>
      <c r="S97" s="162"/>
      <c r="T97" s="162"/>
      <c r="U97" s="162"/>
      <c r="V97" s="162"/>
      <c r="W97" s="162"/>
    </row>
    <row r="98" spans="1:23" s="161" customFormat="1" ht="15" customHeight="1">
      <c r="A98" s="449"/>
      <c r="B98" s="450"/>
      <c r="C98" s="450"/>
      <c r="D98" s="450"/>
      <c r="E98" s="450"/>
      <c r="F98" s="450"/>
      <c r="G98" s="450"/>
      <c r="H98" s="450"/>
      <c r="I98" s="450"/>
      <c r="J98" s="450"/>
      <c r="K98" s="450"/>
      <c r="L98" s="450"/>
      <c r="N98" s="162"/>
      <c r="O98" s="162"/>
      <c r="P98" s="162"/>
      <c r="Q98" s="162"/>
      <c r="R98" s="162"/>
      <c r="S98" s="162"/>
      <c r="T98" s="162"/>
      <c r="U98" s="162"/>
      <c r="V98" s="162"/>
      <c r="W98" s="162"/>
    </row>
    <row r="99" spans="1:23" s="161" customFormat="1" ht="16.5" customHeight="1">
      <c r="A99" s="121" t="s">
        <v>1158</v>
      </c>
      <c r="B99" s="163"/>
      <c r="C99" s="163"/>
      <c r="D99" s="163"/>
      <c r="E99" s="163"/>
      <c r="F99" s="163"/>
      <c r="G99" s="163"/>
      <c r="H99" s="163"/>
      <c r="I99" s="164"/>
      <c r="J99" s="165"/>
      <c r="K99" s="166"/>
      <c r="L99" s="353" t="s">
        <v>2688</v>
      </c>
      <c r="N99" s="162"/>
      <c r="O99" s="162"/>
      <c r="P99" s="162"/>
      <c r="Q99" s="162"/>
      <c r="R99" s="162"/>
      <c r="S99" s="162"/>
      <c r="T99" s="162"/>
      <c r="U99" s="162"/>
      <c r="V99" s="162"/>
      <c r="W99" s="162"/>
    </row>
    <row r="100" spans="1:23" s="161" customFormat="1" ht="15.75" customHeight="1">
      <c r="A100" s="168"/>
      <c r="B100" s="440" t="s">
        <v>2140</v>
      </c>
      <c r="C100" s="440"/>
      <c r="D100" s="440"/>
      <c r="E100" s="440"/>
      <c r="F100" s="440"/>
      <c r="G100" s="169"/>
      <c r="H100" s="187" t="s">
        <v>817</v>
      </c>
      <c r="I100" s="170"/>
      <c r="J100" s="171"/>
      <c r="K100" s="172"/>
      <c r="L100" s="173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</row>
    <row r="101" spans="1:23" s="161" customFormat="1" ht="15.75" customHeight="1">
      <c r="A101" s="174"/>
      <c r="B101" s="441"/>
      <c r="C101" s="441"/>
      <c r="D101" s="441"/>
      <c r="E101" s="441"/>
      <c r="F101" s="441"/>
      <c r="G101" s="175"/>
      <c r="H101" s="188"/>
      <c r="I101" s="176"/>
      <c r="J101" s="177"/>
      <c r="K101" s="178"/>
      <c r="L101" s="179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</row>
    <row r="102" spans="1:23" s="161" customFormat="1" ht="15.75" customHeight="1">
      <c r="A102" s="174"/>
      <c r="B102" s="441"/>
      <c r="C102" s="441"/>
      <c r="D102" s="441"/>
      <c r="E102" s="441"/>
      <c r="F102" s="441"/>
      <c r="G102" s="175"/>
      <c r="H102" s="188"/>
      <c r="I102" s="176"/>
      <c r="J102" s="177"/>
      <c r="K102" s="178"/>
      <c r="L102" s="179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</row>
    <row r="103" spans="1:23" s="161" customFormat="1" ht="15.75" customHeight="1">
      <c r="A103" s="174"/>
      <c r="B103" s="441"/>
      <c r="C103" s="441"/>
      <c r="D103" s="441"/>
      <c r="E103" s="441"/>
      <c r="F103" s="441"/>
      <c r="G103" s="175"/>
      <c r="H103" s="188"/>
      <c r="I103" s="176"/>
      <c r="J103" s="177"/>
      <c r="K103" s="178"/>
      <c r="L103" s="179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</row>
    <row r="104" spans="1:23" s="161" customFormat="1" ht="15.75" customHeight="1">
      <c r="A104" s="180"/>
      <c r="B104" s="442"/>
      <c r="C104" s="442"/>
      <c r="D104" s="442"/>
      <c r="E104" s="442"/>
      <c r="F104" s="442"/>
      <c r="G104" s="181"/>
      <c r="H104" s="189"/>
      <c r="I104" s="182"/>
      <c r="J104" s="183"/>
      <c r="K104" s="184"/>
      <c r="L104" s="185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</row>
    <row r="105" spans="1:23" s="161" customFormat="1" ht="40.5" customHeight="1">
      <c r="A105" s="242" t="s">
        <v>77</v>
      </c>
      <c r="B105" s="452" t="s">
        <v>1134</v>
      </c>
      <c r="C105" s="452"/>
      <c r="D105" s="452"/>
      <c r="E105" s="452"/>
      <c r="F105" s="452"/>
      <c r="G105" s="452"/>
      <c r="H105" s="453"/>
      <c r="I105" s="125" t="s">
        <v>893</v>
      </c>
      <c r="J105" s="125" t="s">
        <v>894</v>
      </c>
      <c r="K105" s="126"/>
      <c r="L105" s="127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</row>
    <row r="106" spans="1:23" s="161" customFormat="1" ht="15" customHeight="1">
      <c r="A106" s="241" t="s">
        <v>1555</v>
      </c>
      <c r="B106" s="460" t="s">
        <v>2141</v>
      </c>
      <c r="C106" s="461"/>
      <c r="D106" s="461"/>
      <c r="E106" s="461"/>
      <c r="F106" s="461"/>
      <c r="G106" s="461"/>
      <c r="H106" s="462"/>
      <c r="I106" s="234">
        <v>35.75</v>
      </c>
      <c r="J106" s="233">
        <f t="shared" ref="J106:J107" si="7">I106*0.9*70</f>
        <v>2252.2500000000005</v>
      </c>
      <c r="K106" s="235"/>
      <c r="L106" s="22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</row>
    <row r="107" spans="1:23" s="161" customFormat="1" ht="15" customHeight="1">
      <c r="A107" s="241" t="s">
        <v>1556</v>
      </c>
      <c r="B107" s="463"/>
      <c r="C107" s="464"/>
      <c r="D107" s="464"/>
      <c r="E107" s="464"/>
      <c r="F107" s="464"/>
      <c r="G107" s="464"/>
      <c r="H107" s="465"/>
      <c r="I107" s="234">
        <v>46.750000000000007</v>
      </c>
      <c r="J107" s="233">
        <f t="shared" si="7"/>
        <v>2945.2500000000009</v>
      </c>
      <c r="K107" s="235"/>
      <c r="L107" s="22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</row>
    <row r="108" spans="1:23" s="161" customFormat="1" ht="15" customHeight="1">
      <c r="A108" s="449"/>
      <c r="B108" s="450"/>
      <c r="C108" s="450"/>
      <c r="D108" s="450"/>
      <c r="E108" s="450"/>
      <c r="F108" s="450"/>
      <c r="G108" s="450"/>
      <c r="H108" s="450"/>
      <c r="I108" s="450"/>
      <c r="J108" s="450"/>
      <c r="K108" s="450"/>
      <c r="L108" s="450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</row>
    <row r="109" spans="1:23" s="161" customFormat="1" ht="16.5" customHeight="1">
      <c r="A109" s="121" t="s">
        <v>1680</v>
      </c>
      <c r="B109" s="163"/>
      <c r="C109" s="163"/>
      <c r="D109" s="163"/>
      <c r="E109" s="163"/>
      <c r="F109" s="163"/>
      <c r="G109" s="163"/>
      <c r="H109" s="163"/>
      <c r="I109" s="164"/>
      <c r="J109" s="165"/>
      <c r="K109" s="166"/>
      <c r="L109" s="353" t="s">
        <v>2688</v>
      </c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</row>
    <row r="110" spans="1:23" s="161" customFormat="1" ht="15.75" customHeight="1">
      <c r="A110" s="168"/>
      <c r="B110" s="440" t="s">
        <v>1684</v>
      </c>
      <c r="C110" s="440"/>
      <c r="D110" s="440"/>
      <c r="E110" s="440"/>
      <c r="F110" s="440"/>
      <c r="G110" s="169"/>
      <c r="H110" s="187" t="s">
        <v>817</v>
      </c>
      <c r="I110" s="170"/>
      <c r="J110" s="171"/>
      <c r="K110" s="172"/>
      <c r="L110" s="173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</row>
    <row r="111" spans="1:23" s="161" customFormat="1" ht="15.75" customHeight="1">
      <c r="A111" s="174"/>
      <c r="B111" s="441"/>
      <c r="C111" s="441"/>
      <c r="D111" s="441"/>
      <c r="E111" s="441"/>
      <c r="F111" s="441"/>
      <c r="G111" s="175"/>
      <c r="H111" s="188"/>
      <c r="I111" s="176"/>
      <c r="J111" s="177"/>
      <c r="K111" s="178"/>
      <c r="L111" s="179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</row>
    <row r="112" spans="1:23" s="161" customFormat="1" ht="15.75" customHeight="1">
      <c r="A112" s="174"/>
      <c r="B112" s="441"/>
      <c r="C112" s="441"/>
      <c r="D112" s="441"/>
      <c r="E112" s="441"/>
      <c r="F112" s="441"/>
      <c r="G112" s="175"/>
      <c r="H112" s="188"/>
      <c r="I112" s="176"/>
      <c r="J112" s="177"/>
      <c r="K112" s="178"/>
      <c r="L112" s="179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</row>
    <row r="113" spans="1:23" s="161" customFormat="1" ht="15.75" customHeight="1">
      <c r="A113" s="174"/>
      <c r="B113" s="441"/>
      <c r="C113" s="441"/>
      <c r="D113" s="441"/>
      <c r="E113" s="441"/>
      <c r="F113" s="441"/>
      <c r="G113" s="175"/>
      <c r="H113" s="188"/>
      <c r="I113" s="176"/>
      <c r="J113" s="177"/>
      <c r="K113" s="178"/>
      <c r="L113" s="179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</row>
    <row r="114" spans="1:23" s="161" customFormat="1" ht="15.75" customHeight="1">
      <c r="A114" s="180"/>
      <c r="B114" s="442"/>
      <c r="C114" s="442"/>
      <c r="D114" s="442"/>
      <c r="E114" s="442"/>
      <c r="F114" s="442"/>
      <c r="G114" s="181"/>
      <c r="H114" s="189"/>
      <c r="I114" s="182"/>
      <c r="J114" s="183"/>
      <c r="K114" s="184"/>
      <c r="L114" s="185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</row>
    <row r="115" spans="1:23" s="161" customFormat="1" ht="40.5" customHeight="1">
      <c r="A115" s="242" t="s">
        <v>77</v>
      </c>
      <c r="B115" s="452" t="s">
        <v>1134</v>
      </c>
      <c r="C115" s="452"/>
      <c r="D115" s="452"/>
      <c r="E115" s="452"/>
      <c r="F115" s="452"/>
      <c r="G115" s="452"/>
      <c r="H115" s="453"/>
      <c r="I115" s="125" t="s">
        <v>893</v>
      </c>
      <c r="J115" s="125" t="s">
        <v>894</v>
      </c>
      <c r="K115" s="126"/>
      <c r="L115" s="127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</row>
    <row r="116" spans="1:23" s="161" customFormat="1" ht="15" customHeight="1">
      <c r="A116" s="241" t="s">
        <v>2138</v>
      </c>
      <c r="B116" s="458"/>
      <c r="C116" s="458"/>
      <c r="D116" s="458"/>
      <c r="E116" s="458"/>
      <c r="F116" s="458"/>
      <c r="G116" s="458"/>
      <c r="H116" s="459"/>
      <c r="I116" s="234">
        <v>24.4</v>
      </c>
      <c r="J116" s="233">
        <f t="shared" ref="J116:J122" si="8">I116*0.9*70</f>
        <v>1537.2</v>
      </c>
      <c r="K116" s="235"/>
      <c r="L116" s="22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</row>
    <row r="117" spans="1:23" s="161" customFormat="1" ht="15" customHeight="1">
      <c r="A117" s="241" t="s">
        <v>1557</v>
      </c>
      <c r="B117" s="458"/>
      <c r="C117" s="458"/>
      <c r="D117" s="458"/>
      <c r="E117" s="458"/>
      <c r="F117" s="458"/>
      <c r="G117" s="458"/>
      <c r="H117" s="459"/>
      <c r="I117" s="234">
        <v>27</v>
      </c>
      <c r="J117" s="233">
        <f t="shared" si="8"/>
        <v>1701</v>
      </c>
      <c r="K117" s="235"/>
      <c r="L117" s="22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</row>
    <row r="118" spans="1:23" s="161" customFormat="1" ht="15" customHeight="1">
      <c r="A118" s="241" t="s">
        <v>1558</v>
      </c>
      <c r="B118" s="468"/>
      <c r="C118" s="458"/>
      <c r="D118" s="458"/>
      <c r="E118" s="458"/>
      <c r="F118" s="458"/>
      <c r="G118" s="458"/>
      <c r="H118" s="459"/>
      <c r="I118" s="234">
        <v>27.8</v>
      </c>
      <c r="J118" s="233">
        <f t="shared" si="8"/>
        <v>1751.3999999999999</v>
      </c>
      <c r="K118" s="235"/>
      <c r="L118" s="22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</row>
    <row r="119" spans="1:23" s="161" customFormat="1" ht="15" customHeight="1">
      <c r="A119" s="241" t="s">
        <v>1559</v>
      </c>
      <c r="B119" s="468"/>
      <c r="C119" s="458"/>
      <c r="D119" s="458"/>
      <c r="E119" s="458"/>
      <c r="F119" s="458"/>
      <c r="G119" s="458"/>
      <c r="H119" s="459"/>
      <c r="I119" s="234">
        <v>29.6</v>
      </c>
      <c r="J119" s="233">
        <f t="shared" si="8"/>
        <v>1864.8</v>
      </c>
      <c r="K119" s="235"/>
      <c r="L119" s="22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</row>
    <row r="120" spans="1:23" s="161" customFormat="1" ht="15" customHeight="1">
      <c r="A120" s="241" t="s">
        <v>1560</v>
      </c>
      <c r="B120" s="468"/>
      <c r="C120" s="458"/>
      <c r="D120" s="458"/>
      <c r="E120" s="458"/>
      <c r="F120" s="458"/>
      <c r="G120" s="458"/>
      <c r="H120" s="459"/>
      <c r="I120" s="234">
        <v>30.3</v>
      </c>
      <c r="J120" s="233">
        <f t="shared" si="8"/>
        <v>1908.8999999999999</v>
      </c>
      <c r="K120" s="235"/>
      <c r="L120" s="22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</row>
    <row r="121" spans="1:23" s="161" customFormat="1" ht="15" customHeight="1">
      <c r="A121" s="241" t="s">
        <v>1561</v>
      </c>
      <c r="B121" s="468"/>
      <c r="C121" s="458"/>
      <c r="D121" s="458"/>
      <c r="E121" s="458"/>
      <c r="F121" s="458"/>
      <c r="G121" s="458"/>
      <c r="H121" s="459"/>
      <c r="I121" s="234">
        <v>32.9</v>
      </c>
      <c r="J121" s="233">
        <f t="shared" si="8"/>
        <v>2072.6999999999998</v>
      </c>
      <c r="K121" s="235"/>
      <c r="L121" s="22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</row>
    <row r="122" spans="1:23" s="161" customFormat="1" ht="15" customHeight="1">
      <c r="A122" s="241" t="s">
        <v>1562</v>
      </c>
      <c r="B122" s="468"/>
      <c r="C122" s="458"/>
      <c r="D122" s="458"/>
      <c r="E122" s="458"/>
      <c r="F122" s="458"/>
      <c r="G122" s="458"/>
      <c r="H122" s="459"/>
      <c r="I122" s="234">
        <v>41.8</v>
      </c>
      <c r="J122" s="233">
        <f t="shared" si="8"/>
        <v>2633.3999999999996</v>
      </c>
      <c r="K122" s="235"/>
      <c r="L122" s="22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</row>
    <row r="123" spans="1:23" s="161" customFormat="1" ht="15" customHeight="1">
      <c r="A123" s="241" t="s">
        <v>1563</v>
      </c>
      <c r="B123" s="468"/>
      <c r="C123" s="458"/>
      <c r="D123" s="458"/>
      <c r="E123" s="458"/>
      <c r="F123" s="458"/>
      <c r="G123" s="458"/>
      <c r="H123" s="459"/>
      <c r="I123" s="234">
        <v>43.2</v>
      </c>
      <c r="J123" s="233">
        <f t="shared" ref="J123:J128" si="9">I123*0.9*70</f>
        <v>2721.6000000000004</v>
      </c>
      <c r="K123" s="235"/>
      <c r="L123" s="22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</row>
    <row r="124" spans="1:23" s="161" customFormat="1" ht="15" customHeight="1">
      <c r="A124" s="241" t="s">
        <v>1564</v>
      </c>
      <c r="B124" s="468"/>
      <c r="C124" s="458"/>
      <c r="D124" s="458"/>
      <c r="E124" s="458"/>
      <c r="F124" s="458"/>
      <c r="G124" s="458"/>
      <c r="H124" s="459"/>
      <c r="I124" s="234">
        <v>30.800000000000004</v>
      </c>
      <c r="J124" s="233">
        <f t="shared" si="9"/>
        <v>1940.4000000000003</v>
      </c>
      <c r="K124" s="235"/>
      <c r="L124" s="22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</row>
    <row r="125" spans="1:23" s="161" customFormat="1" ht="15" customHeight="1">
      <c r="A125" s="241" t="s">
        <v>1565</v>
      </c>
      <c r="B125" s="468"/>
      <c r="C125" s="458"/>
      <c r="D125" s="458"/>
      <c r="E125" s="458"/>
      <c r="F125" s="458"/>
      <c r="G125" s="458"/>
      <c r="H125" s="459"/>
      <c r="I125" s="234">
        <v>42.900000000000006</v>
      </c>
      <c r="J125" s="233">
        <f t="shared" si="9"/>
        <v>2702.7000000000003</v>
      </c>
      <c r="K125" s="235"/>
      <c r="L125" s="22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</row>
    <row r="126" spans="1:23" s="161" customFormat="1" ht="15" customHeight="1">
      <c r="A126" s="241" t="s">
        <v>1566</v>
      </c>
      <c r="B126" s="468"/>
      <c r="C126" s="458"/>
      <c r="D126" s="458"/>
      <c r="E126" s="458"/>
      <c r="F126" s="458"/>
      <c r="G126" s="458"/>
      <c r="H126" s="459"/>
      <c r="I126" s="234">
        <v>66</v>
      </c>
      <c r="J126" s="233">
        <f t="shared" si="9"/>
        <v>4158</v>
      </c>
      <c r="K126" s="235"/>
      <c r="L126" s="22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</row>
    <row r="127" spans="1:23" s="161" customFormat="1" ht="15" customHeight="1">
      <c r="A127" s="241" t="s">
        <v>1567</v>
      </c>
      <c r="B127" s="468"/>
      <c r="C127" s="458"/>
      <c r="D127" s="458"/>
      <c r="E127" s="458"/>
      <c r="F127" s="458"/>
      <c r="G127" s="458"/>
      <c r="H127" s="459"/>
      <c r="I127" s="234">
        <v>69</v>
      </c>
      <c r="J127" s="233">
        <f t="shared" si="9"/>
        <v>4347</v>
      </c>
      <c r="K127" s="235"/>
      <c r="L127" s="22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</row>
    <row r="128" spans="1:23" s="161" customFormat="1" ht="15" customHeight="1">
      <c r="A128" s="241" t="s">
        <v>1568</v>
      </c>
      <c r="B128" s="468"/>
      <c r="C128" s="458"/>
      <c r="D128" s="458"/>
      <c r="E128" s="458"/>
      <c r="F128" s="458"/>
      <c r="G128" s="458"/>
      <c r="H128" s="459"/>
      <c r="I128" s="234">
        <v>72.600000000000009</v>
      </c>
      <c r="J128" s="233">
        <f t="shared" si="9"/>
        <v>4573.8</v>
      </c>
      <c r="K128" s="235"/>
      <c r="L128" s="22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</row>
    <row r="129" spans="1:12" s="3" customFormat="1" ht="15" customHeight="1">
      <c r="A129" s="466"/>
      <c r="B129" s="467"/>
      <c r="C129" s="467"/>
      <c r="D129" s="467"/>
      <c r="E129" s="467"/>
      <c r="F129" s="467"/>
      <c r="G129" s="467"/>
      <c r="H129" s="467"/>
      <c r="I129" s="467"/>
      <c r="J129" s="467"/>
      <c r="K129" s="467"/>
      <c r="L129" s="467"/>
    </row>
    <row r="130" spans="1:12">
      <c r="A130" s="102" t="s">
        <v>850</v>
      </c>
    </row>
  </sheetData>
  <sheetProtection deleteColumns="0" deleteRows="0"/>
  <mergeCells count="76">
    <mergeCell ref="B59:H59"/>
    <mergeCell ref="B70:H70"/>
    <mergeCell ref="B71:H71"/>
    <mergeCell ref="B72:H72"/>
    <mergeCell ref="B73:H73"/>
    <mergeCell ref="B48:F52"/>
    <mergeCell ref="B55:H55"/>
    <mergeCell ref="B56:H56"/>
    <mergeCell ref="B57:H57"/>
    <mergeCell ref="B58:H58"/>
    <mergeCell ref="B15:H15"/>
    <mergeCell ref="B53:H53"/>
    <mergeCell ref="B67:H67"/>
    <mergeCell ref="B68:H68"/>
    <mergeCell ref="B69:H69"/>
    <mergeCell ref="B26:H26"/>
    <mergeCell ref="B27:H27"/>
    <mergeCell ref="B28:H28"/>
    <mergeCell ref="B29:H29"/>
    <mergeCell ref="B30:H30"/>
    <mergeCell ref="B39:H41"/>
    <mergeCell ref="B38:H38"/>
    <mergeCell ref="B42:H45"/>
    <mergeCell ref="B54:H54"/>
    <mergeCell ref="A60:L60"/>
    <mergeCell ref="B62:F66"/>
    <mergeCell ref="B96:H97"/>
    <mergeCell ref="B106:H107"/>
    <mergeCell ref="A129:L129"/>
    <mergeCell ref="B120:H120"/>
    <mergeCell ref="B121:H121"/>
    <mergeCell ref="B122:H122"/>
    <mergeCell ref="B123:H123"/>
    <mergeCell ref="B124:H124"/>
    <mergeCell ref="B125:H125"/>
    <mergeCell ref="B126:H126"/>
    <mergeCell ref="B127:H127"/>
    <mergeCell ref="B128:H128"/>
    <mergeCell ref="B118:H118"/>
    <mergeCell ref="B119:H119"/>
    <mergeCell ref="B100:F104"/>
    <mergeCell ref="A98:L98"/>
    <mergeCell ref="B105:H105"/>
    <mergeCell ref="A108:L108"/>
    <mergeCell ref="B110:F114"/>
    <mergeCell ref="B116:H116"/>
    <mergeCell ref="B117:H117"/>
    <mergeCell ref="B115:H115"/>
    <mergeCell ref="A88:L88"/>
    <mergeCell ref="B90:F94"/>
    <mergeCell ref="B95:H95"/>
    <mergeCell ref="B76:F80"/>
    <mergeCell ref="A74:L74"/>
    <mergeCell ref="B85:H85"/>
    <mergeCell ref="B86:H86"/>
    <mergeCell ref="B87:H87"/>
    <mergeCell ref="B81:H81"/>
    <mergeCell ref="B83:H83"/>
    <mergeCell ref="B84:H84"/>
    <mergeCell ref="B82:H82"/>
    <mergeCell ref="B5:F9"/>
    <mergeCell ref="K2:L2"/>
    <mergeCell ref="K3:L3"/>
    <mergeCell ref="A17:L17"/>
    <mergeCell ref="A46:L46"/>
    <mergeCell ref="A31:L31"/>
    <mergeCell ref="B33:F37"/>
    <mergeCell ref="B19:F23"/>
    <mergeCell ref="B24:H24"/>
    <mergeCell ref="B25:H25"/>
    <mergeCell ref="B10:H10"/>
    <mergeCell ref="B11:H11"/>
    <mergeCell ref="B12:H12"/>
    <mergeCell ref="B13:H13"/>
    <mergeCell ref="B14:H14"/>
    <mergeCell ref="B16:H16"/>
  </mergeCells>
  <hyperlinks>
    <hyperlink ref="M1" location="СОДЕРЖАНИЕ!A1" display="назад в оглавление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35" orientation="portrait" verticalDpi="1200" r:id="rId1"/>
  <rowBreaks count="1" manualBreakCount="1">
    <brk id="98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C0"/>
  </sheetPr>
  <dimension ref="A1:U380"/>
  <sheetViews>
    <sheetView view="pageBreakPreview" zoomScaleNormal="100" zoomScaleSheetLayoutView="100" workbookViewId="0"/>
  </sheetViews>
  <sheetFormatPr defaultRowHeight="15"/>
  <cols>
    <col min="1" max="1" width="22" style="8" customWidth="1"/>
    <col min="2" max="6" width="12.7109375" style="8" customWidth="1"/>
    <col min="7" max="7" width="14.7109375" style="8" customWidth="1"/>
    <col min="8" max="8" width="18.7109375" style="8" customWidth="1"/>
    <col min="9" max="9" width="14.7109375" style="8" customWidth="1"/>
    <col min="10" max="10" width="14.7109375" style="44" customWidth="1"/>
    <col min="11" max="11" width="14.7109375" style="21" customWidth="1"/>
    <col min="12" max="12" width="14.7109375" style="3" customWidth="1"/>
    <col min="14" max="16384" width="9.140625" style="3"/>
  </cols>
  <sheetData>
    <row r="1" spans="1:21" s="61" customFormat="1" ht="39.950000000000003" customHeight="1">
      <c r="A1" s="112"/>
      <c r="B1" s="112"/>
      <c r="C1" s="112"/>
      <c r="D1" s="112"/>
      <c r="E1" s="112"/>
      <c r="F1" s="112"/>
      <c r="G1" s="112"/>
      <c r="H1" s="112"/>
      <c r="I1" s="113"/>
      <c r="J1" s="114"/>
      <c r="K1" s="112"/>
      <c r="L1" s="112"/>
      <c r="M1" s="115" t="s">
        <v>331</v>
      </c>
    </row>
    <row r="2" spans="1:21" s="62" customFormat="1" ht="39.950000000000003" customHeight="1">
      <c r="A2" s="112"/>
      <c r="B2" s="112"/>
      <c r="C2" s="112"/>
      <c r="D2" s="112"/>
      <c r="E2" s="112"/>
      <c r="F2" s="112"/>
      <c r="G2" s="112"/>
      <c r="H2" s="112"/>
      <c r="I2" s="113"/>
      <c r="J2" s="114"/>
      <c r="K2" s="431" t="s">
        <v>942</v>
      </c>
      <c r="L2" s="431"/>
      <c r="M2" s="63"/>
    </row>
    <row r="3" spans="1:21" s="62" customFormat="1" ht="39.950000000000003" customHeight="1">
      <c r="A3" s="112"/>
      <c r="B3" s="112"/>
      <c r="C3" s="112"/>
      <c r="D3" s="112"/>
      <c r="E3" s="112"/>
      <c r="F3" s="112"/>
      <c r="G3" s="112"/>
      <c r="H3" s="112"/>
      <c r="I3" s="113"/>
      <c r="J3" s="114"/>
      <c r="K3" s="432">
        <v>0</v>
      </c>
      <c r="L3" s="432"/>
      <c r="M3" s="63"/>
    </row>
    <row r="4" spans="1:21" ht="15" customHeight="1">
      <c r="A4" s="57" t="s">
        <v>988</v>
      </c>
      <c r="B4" s="58"/>
      <c r="C4" s="58"/>
      <c r="D4" s="58"/>
      <c r="E4" s="58"/>
      <c r="F4" s="58"/>
      <c r="G4" s="58"/>
      <c r="H4" s="58"/>
      <c r="I4" s="64"/>
      <c r="J4" s="65"/>
      <c r="K4" s="66"/>
      <c r="L4" s="352" t="s">
        <v>2687</v>
      </c>
      <c r="P4" s="46"/>
      <c r="Q4" s="46"/>
      <c r="R4" s="46"/>
      <c r="S4" s="46"/>
      <c r="T4" s="46"/>
      <c r="U4" s="46"/>
    </row>
    <row r="5" spans="1:21" s="46" customFormat="1" ht="15" customHeight="1">
      <c r="A5" s="83"/>
      <c r="B5" s="440" t="s">
        <v>999</v>
      </c>
      <c r="C5" s="440"/>
      <c r="D5" s="440"/>
      <c r="E5" s="440"/>
      <c r="F5" s="440"/>
      <c r="G5" s="84"/>
      <c r="H5" s="108" t="s">
        <v>995</v>
      </c>
      <c r="I5" s="85"/>
      <c r="J5" s="86"/>
      <c r="K5" s="87"/>
      <c r="L5" s="88"/>
      <c r="M5" s="39"/>
    </row>
    <row r="6" spans="1:21" s="46" customFormat="1" ht="15" customHeight="1">
      <c r="A6" s="89"/>
      <c r="B6" s="441"/>
      <c r="C6" s="441"/>
      <c r="D6" s="441"/>
      <c r="E6" s="441"/>
      <c r="F6" s="441"/>
      <c r="G6" s="90"/>
      <c r="H6" s="109" t="s">
        <v>996</v>
      </c>
      <c r="I6" s="91"/>
      <c r="J6" s="92"/>
      <c r="K6" s="93"/>
      <c r="L6" s="94"/>
      <c r="M6" s="39"/>
    </row>
    <row r="7" spans="1:21" s="46" customFormat="1" ht="15" customHeight="1">
      <c r="A7" s="89"/>
      <c r="B7" s="441"/>
      <c r="C7" s="441"/>
      <c r="D7" s="441"/>
      <c r="E7" s="441"/>
      <c r="F7" s="441"/>
      <c r="G7" s="90"/>
      <c r="H7" s="109" t="s">
        <v>994</v>
      </c>
      <c r="I7" s="91"/>
      <c r="J7" s="92"/>
      <c r="K7" s="93"/>
      <c r="L7" s="94"/>
      <c r="M7" s="39"/>
    </row>
    <row r="8" spans="1:21" s="46" customFormat="1" ht="15" customHeight="1">
      <c r="A8" s="89"/>
      <c r="B8" s="441"/>
      <c r="C8" s="441"/>
      <c r="D8" s="441"/>
      <c r="E8" s="441"/>
      <c r="F8" s="441"/>
      <c r="G8" s="90"/>
      <c r="H8" s="109" t="s">
        <v>993</v>
      </c>
      <c r="I8" s="91"/>
      <c r="J8" s="92"/>
      <c r="K8" s="93"/>
      <c r="L8" s="94"/>
      <c r="M8" s="39"/>
    </row>
    <row r="9" spans="1:21" s="46" customFormat="1" ht="15" customHeight="1">
      <c r="A9" s="95"/>
      <c r="B9" s="442"/>
      <c r="C9" s="442"/>
      <c r="D9" s="442"/>
      <c r="E9" s="442"/>
      <c r="F9" s="442"/>
      <c r="G9" s="96"/>
      <c r="H9" s="110" t="s">
        <v>997</v>
      </c>
      <c r="I9" s="97"/>
      <c r="J9" s="98"/>
      <c r="K9" s="99"/>
      <c r="L9" s="100"/>
      <c r="M9" s="39"/>
    </row>
    <row r="10" spans="1:21" s="46" customFormat="1" ht="41.1" customHeight="1">
      <c r="A10" s="67" t="s">
        <v>77</v>
      </c>
      <c r="B10" s="68" t="s">
        <v>828</v>
      </c>
      <c r="C10" s="68" t="s">
        <v>829</v>
      </c>
      <c r="D10" s="68" t="s">
        <v>837</v>
      </c>
      <c r="E10" s="68" t="s">
        <v>989</v>
      </c>
      <c r="F10" s="68" t="s">
        <v>990</v>
      </c>
      <c r="G10" s="483" t="s">
        <v>991</v>
      </c>
      <c r="H10" s="484"/>
      <c r="I10" s="74" t="s">
        <v>893</v>
      </c>
      <c r="J10" s="74" t="s">
        <v>894</v>
      </c>
      <c r="K10" s="75"/>
      <c r="L10" s="75"/>
      <c r="M10" s="39"/>
    </row>
    <row r="11" spans="1:21" ht="15" customHeight="1">
      <c r="A11" s="36" t="s">
        <v>79</v>
      </c>
      <c r="B11" s="111">
        <v>0.3</v>
      </c>
      <c r="C11" s="111">
        <v>1.4</v>
      </c>
      <c r="D11" s="436" t="s">
        <v>844</v>
      </c>
      <c r="E11" s="111">
        <v>40</v>
      </c>
      <c r="F11" s="111">
        <v>100</v>
      </c>
      <c r="G11" s="481">
        <f>B11*1000/(0.334*F11)</f>
        <v>8.9820359281437128</v>
      </c>
      <c r="H11" s="482"/>
      <c r="I11" s="202">
        <v>3489.7500000000009</v>
      </c>
      <c r="J11" s="69">
        <f>I11*0.9</f>
        <v>3140.775000000001</v>
      </c>
      <c r="K11" s="70"/>
      <c r="L11" s="70"/>
    </row>
    <row r="12" spans="1:21" ht="15" customHeight="1">
      <c r="A12" s="36" t="s">
        <v>544</v>
      </c>
      <c r="B12" s="111">
        <v>0.6</v>
      </c>
      <c r="C12" s="111">
        <v>2.8</v>
      </c>
      <c r="D12" s="437"/>
      <c r="E12" s="111">
        <v>40</v>
      </c>
      <c r="F12" s="111">
        <v>100</v>
      </c>
      <c r="G12" s="481">
        <f t="shared" ref="G12:G36" si="0">B12*1000/(0.334*F12)</f>
        <v>17.964071856287426</v>
      </c>
      <c r="H12" s="482"/>
      <c r="I12" s="202">
        <v>3351.8833333333337</v>
      </c>
      <c r="J12" s="69">
        <f t="shared" ref="J12:J36" si="1">I12*0.9</f>
        <v>3016.6950000000002</v>
      </c>
      <c r="K12" s="70"/>
      <c r="L12" s="70"/>
    </row>
    <row r="13" spans="1:21" ht="15" customHeight="1">
      <c r="A13" s="36" t="s">
        <v>80</v>
      </c>
      <c r="B13" s="111">
        <v>1.2</v>
      </c>
      <c r="C13" s="111">
        <v>5.5</v>
      </c>
      <c r="D13" s="437"/>
      <c r="E13" s="111">
        <v>70</v>
      </c>
      <c r="F13" s="111">
        <v>155</v>
      </c>
      <c r="G13" s="481">
        <f t="shared" si="0"/>
        <v>23.179447556499902</v>
      </c>
      <c r="H13" s="482"/>
      <c r="I13" s="202">
        <v>4256.6333333333332</v>
      </c>
      <c r="J13" s="69">
        <f t="shared" si="1"/>
        <v>3830.97</v>
      </c>
      <c r="K13" s="70"/>
      <c r="L13" s="70"/>
    </row>
    <row r="14" spans="1:21" ht="15" customHeight="1">
      <c r="A14" s="36" t="s">
        <v>545</v>
      </c>
      <c r="B14" s="111">
        <v>1.8</v>
      </c>
      <c r="C14" s="111">
        <v>8.1999999999999993</v>
      </c>
      <c r="D14" s="437"/>
      <c r="E14" s="111">
        <v>70</v>
      </c>
      <c r="F14" s="111">
        <v>155</v>
      </c>
      <c r="G14" s="481">
        <f t="shared" si="0"/>
        <v>34.769171334749856</v>
      </c>
      <c r="H14" s="482"/>
      <c r="I14" s="202">
        <v>4980.4333333333343</v>
      </c>
      <c r="J14" s="69">
        <f t="shared" si="1"/>
        <v>4482.3900000000012</v>
      </c>
      <c r="K14" s="70"/>
      <c r="L14" s="70"/>
    </row>
    <row r="15" spans="1:21" ht="15" customHeight="1">
      <c r="A15" s="36" t="s">
        <v>81</v>
      </c>
      <c r="B15" s="111">
        <v>1.2</v>
      </c>
      <c r="C15" s="111">
        <v>5.5</v>
      </c>
      <c r="D15" s="437"/>
      <c r="E15" s="111">
        <v>110</v>
      </c>
      <c r="F15" s="111">
        <v>250</v>
      </c>
      <c r="G15" s="481">
        <f t="shared" si="0"/>
        <v>14.37125748502994</v>
      </c>
      <c r="H15" s="482"/>
      <c r="I15" s="202">
        <v>5101.0666666666666</v>
      </c>
      <c r="J15" s="69">
        <f t="shared" si="1"/>
        <v>4590.96</v>
      </c>
      <c r="K15" s="70"/>
      <c r="L15" s="70"/>
    </row>
    <row r="16" spans="1:21" ht="15" customHeight="1">
      <c r="A16" s="36" t="s">
        <v>546</v>
      </c>
      <c r="B16" s="111">
        <v>2.4</v>
      </c>
      <c r="C16" s="111">
        <v>10.9</v>
      </c>
      <c r="D16" s="437"/>
      <c r="E16" s="111">
        <v>110</v>
      </c>
      <c r="F16" s="111">
        <v>250</v>
      </c>
      <c r="G16" s="481">
        <f t="shared" si="0"/>
        <v>28.742514970059879</v>
      </c>
      <c r="H16" s="482"/>
      <c r="I16" s="202">
        <v>4618.5333333333338</v>
      </c>
      <c r="J16" s="69">
        <f t="shared" si="1"/>
        <v>4156.68</v>
      </c>
      <c r="K16" s="70"/>
      <c r="L16" s="70"/>
    </row>
    <row r="17" spans="1:12" ht="15" customHeight="1">
      <c r="A17" s="36" t="s">
        <v>547</v>
      </c>
      <c r="B17" s="81">
        <v>3</v>
      </c>
      <c r="C17" s="111">
        <v>13.7</v>
      </c>
      <c r="D17" s="438"/>
      <c r="E17" s="111">
        <v>110</v>
      </c>
      <c r="F17" s="111">
        <v>250</v>
      </c>
      <c r="G17" s="481">
        <f t="shared" si="0"/>
        <v>35.928143712574851</v>
      </c>
      <c r="H17" s="482"/>
      <c r="I17" s="202">
        <v>4885.6499999999996</v>
      </c>
      <c r="J17" s="69">
        <f t="shared" si="1"/>
        <v>4397.085</v>
      </c>
      <c r="K17" s="70"/>
      <c r="L17" s="70"/>
    </row>
    <row r="18" spans="1:12" ht="15" customHeight="1">
      <c r="A18" s="36" t="s">
        <v>548</v>
      </c>
      <c r="B18" s="81">
        <v>5</v>
      </c>
      <c r="C18" s="111">
        <v>13.2</v>
      </c>
      <c r="D18" s="111" t="s">
        <v>992</v>
      </c>
      <c r="E18" s="111">
        <v>110</v>
      </c>
      <c r="F18" s="111">
        <v>250</v>
      </c>
      <c r="G18" s="481">
        <f t="shared" si="0"/>
        <v>59.880239520958085</v>
      </c>
      <c r="H18" s="482"/>
      <c r="I18" s="202">
        <v>6195.3833333333332</v>
      </c>
      <c r="J18" s="69">
        <f t="shared" si="1"/>
        <v>5575.8450000000003</v>
      </c>
      <c r="K18" s="70"/>
      <c r="L18" s="70"/>
    </row>
    <row r="19" spans="1:12" ht="15" customHeight="1">
      <c r="A19" s="36" t="s">
        <v>82</v>
      </c>
      <c r="B19" s="81">
        <v>6</v>
      </c>
      <c r="C19" s="111">
        <v>8.6999999999999993</v>
      </c>
      <c r="D19" s="111" t="s">
        <v>845</v>
      </c>
      <c r="E19" s="111">
        <v>110</v>
      </c>
      <c r="F19" s="111">
        <v>250</v>
      </c>
      <c r="G19" s="481">
        <f t="shared" si="0"/>
        <v>71.856287425149702</v>
      </c>
      <c r="H19" s="482"/>
      <c r="I19" s="202">
        <v>7901.4833333333345</v>
      </c>
      <c r="J19" s="69">
        <f t="shared" si="1"/>
        <v>7111.3350000000009</v>
      </c>
      <c r="K19" s="70"/>
      <c r="L19" s="70"/>
    </row>
    <row r="20" spans="1:12" ht="15" customHeight="1">
      <c r="A20" s="36" t="s">
        <v>90</v>
      </c>
      <c r="B20" s="111">
        <v>2.4</v>
      </c>
      <c r="C20" s="111">
        <v>10.9</v>
      </c>
      <c r="D20" s="436" t="s">
        <v>844</v>
      </c>
      <c r="E20" s="111">
        <v>170</v>
      </c>
      <c r="F20" s="111">
        <v>400</v>
      </c>
      <c r="G20" s="481">
        <f t="shared" si="0"/>
        <v>17.964071856287426</v>
      </c>
      <c r="H20" s="482"/>
      <c r="I20" s="202">
        <v>5506.05</v>
      </c>
      <c r="J20" s="69">
        <f t="shared" si="1"/>
        <v>4955.4450000000006</v>
      </c>
      <c r="K20" s="70"/>
      <c r="L20" s="70"/>
    </row>
    <row r="21" spans="1:12" ht="15" customHeight="1">
      <c r="A21" s="36" t="s">
        <v>549</v>
      </c>
      <c r="B21" s="81">
        <v>3</v>
      </c>
      <c r="C21" s="111">
        <v>13.7</v>
      </c>
      <c r="D21" s="438"/>
      <c r="E21" s="111">
        <v>170</v>
      </c>
      <c r="F21" s="111">
        <v>400</v>
      </c>
      <c r="G21" s="481">
        <f t="shared" si="0"/>
        <v>22.455089820359284</v>
      </c>
      <c r="H21" s="482"/>
      <c r="I21" s="202">
        <v>5161.3833333333332</v>
      </c>
      <c r="J21" s="69">
        <f t="shared" si="1"/>
        <v>4645.2449999999999</v>
      </c>
      <c r="K21" s="70"/>
      <c r="L21" s="70"/>
    </row>
    <row r="22" spans="1:12" ht="15" customHeight="1">
      <c r="A22" s="36" t="s">
        <v>83</v>
      </c>
      <c r="B22" s="81">
        <v>5</v>
      </c>
      <c r="C22" s="111">
        <v>13.2</v>
      </c>
      <c r="D22" s="436" t="s">
        <v>992</v>
      </c>
      <c r="E22" s="111">
        <v>170</v>
      </c>
      <c r="F22" s="111">
        <v>400</v>
      </c>
      <c r="G22" s="481">
        <f t="shared" si="0"/>
        <v>37.425149700598801</v>
      </c>
      <c r="H22" s="482"/>
      <c r="I22" s="202">
        <v>7013.9666666666672</v>
      </c>
      <c r="J22" s="69">
        <f t="shared" si="1"/>
        <v>6312.5700000000006</v>
      </c>
      <c r="K22" s="70"/>
      <c r="L22" s="70"/>
    </row>
    <row r="23" spans="1:12" ht="15" customHeight="1">
      <c r="A23" s="36" t="s">
        <v>550</v>
      </c>
      <c r="B23" s="81">
        <v>6</v>
      </c>
      <c r="C23" s="111">
        <v>15.8</v>
      </c>
      <c r="D23" s="438"/>
      <c r="E23" s="111">
        <v>170</v>
      </c>
      <c r="F23" s="111">
        <v>400</v>
      </c>
      <c r="G23" s="481">
        <f t="shared" si="0"/>
        <v>44.910179640718567</v>
      </c>
      <c r="H23" s="482"/>
      <c r="I23" s="202">
        <v>7418.95</v>
      </c>
      <c r="J23" s="69">
        <f t="shared" si="1"/>
        <v>6677.0550000000003</v>
      </c>
      <c r="K23" s="70"/>
      <c r="L23" s="70"/>
    </row>
    <row r="24" spans="1:12" ht="15" customHeight="1">
      <c r="A24" s="36" t="s">
        <v>84</v>
      </c>
      <c r="B24" s="81">
        <v>6</v>
      </c>
      <c r="C24" s="111">
        <v>8.6999999999999993</v>
      </c>
      <c r="D24" s="111" t="s">
        <v>845</v>
      </c>
      <c r="E24" s="111">
        <v>170</v>
      </c>
      <c r="F24" s="111">
        <v>400</v>
      </c>
      <c r="G24" s="481">
        <f t="shared" si="0"/>
        <v>44.910179640718567</v>
      </c>
      <c r="H24" s="482"/>
      <c r="I24" s="202">
        <v>7418.95</v>
      </c>
      <c r="J24" s="69">
        <f t="shared" si="1"/>
        <v>6677.0550000000003</v>
      </c>
      <c r="K24" s="70"/>
      <c r="L24" s="70"/>
    </row>
    <row r="25" spans="1:12" ht="15" customHeight="1">
      <c r="A25" s="36" t="s">
        <v>3105</v>
      </c>
      <c r="B25" s="81">
        <v>3</v>
      </c>
      <c r="C25" s="111">
        <v>13.7</v>
      </c>
      <c r="D25" s="111" t="s">
        <v>844</v>
      </c>
      <c r="E25" s="111">
        <v>270</v>
      </c>
      <c r="F25" s="111">
        <v>620</v>
      </c>
      <c r="G25" s="481">
        <f t="shared" si="0"/>
        <v>14.48715472281244</v>
      </c>
      <c r="H25" s="482"/>
      <c r="I25" s="202">
        <v>6815.7833333333338</v>
      </c>
      <c r="J25" s="69">
        <f t="shared" si="1"/>
        <v>6134.2050000000008</v>
      </c>
      <c r="K25" s="70"/>
      <c r="L25" s="70"/>
    </row>
    <row r="26" spans="1:12" ht="15" customHeight="1">
      <c r="A26" s="36" t="s">
        <v>551</v>
      </c>
      <c r="B26" s="81">
        <v>6</v>
      </c>
      <c r="C26" s="111">
        <v>15.8</v>
      </c>
      <c r="D26" s="111" t="s">
        <v>992</v>
      </c>
      <c r="E26" s="111">
        <v>270</v>
      </c>
      <c r="F26" s="111">
        <v>620</v>
      </c>
      <c r="G26" s="481">
        <f t="shared" si="0"/>
        <v>28.974309445624879</v>
      </c>
      <c r="H26" s="482"/>
      <c r="I26" s="202">
        <v>7935.9500000000016</v>
      </c>
      <c r="J26" s="69">
        <f t="shared" si="1"/>
        <v>7142.3550000000014</v>
      </c>
      <c r="K26" s="70"/>
      <c r="L26" s="70"/>
    </row>
    <row r="27" spans="1:12" ht="15" customHeight="1">
      <c r="A27" s="36" t="s">
        <v>85</v>
      </c>
      <c r="B27" s="81">
        <v>6</v>
      </c>
      <c r="C27" s="111">
        <v>8.6999999999999993</v>
      </c>
      <c r="D27" s="436" t="s">
        <v>845</v>
      </c>
      <c r="E27" s="111">
        <v>270</v>
      </c>
      <c r="F27" s="111">
        <v>620</v>
      </c>
      <c r="G27" s="481">
        <f t="shared" si="0"/>
        <v>28.974309445624879</v>
      </c>
      <c r="H27" s="482"/>
      <c r="I27" s="202">
        <v>8056.5833333333348</v>
      </c>
      <c r="J27" s="69">
        <f t="shared" si="1"/>
        <v>7250.9250000000011</v>
      </c>
      <c r="K27" s="70"/>
      <c r="L27" s="70"/>
    </row>
    <row r="28" spans="1:12" ht="15" customHeight="1">
      <c r="A28" s="36" t="s">
        <v>552</v>
      </c>
      <c r="B28" s="81">
        <v>9</v>
      </c>
      <c r="C28" s="81">
        <v>13</v>
      </c>
      <c r="D28" s="437"/>
      <c r="E28" s="111">
        <v>270</v>
      </c>
      <c r="F28" s="111">
        <v>620</v>
      </c>
      <c r="G28" s="481">
        <f t="shared" si="0"/>
        <v>43.461464168437317</v>
      </c>
      <c r="H28" s="482"/>
      <c r="I28" s="202">
        <v>8866.5499999999993</v>
      </c>
      <c r="J28" s="69">
        <f t="shared" si="1"/>
        <v>7979.8949999999995</v>
      </c>
      <c r="K28" s="70"/>
      <c r="L28" s="70"/>
    </row>
    <row r="29" spans="1:12" ht="15" customHeight="1">
      <c r="A29" s="36" t="s">
        <v>553</v>
      </c>
      <c r="B29" s="81">
        <v>12</v>
      </c>
      <c r="C29" s="111">
        <v>17.3</v>
      </c>
      <c r="D29" s="438"/>
      <c r="E29" s="111">
        <v>270</v>
      </c>
      <c r="F29" s="111">
        <v>620</v>
      </c>
      <c r="G29" s="481">
        <f t="shared" si="0"/>
        <v>57.948618891249758</v>
      </c>
      <c r="H29" s="482"/>
      <c r="I29" s="202">
        <v>12218.433333333334</v>
      </c>
      <c r="J29" s="69">
        <f t="shared" si="1"/>
        <v>10996.590000000002</v>
      </c>
      <c r="K29" s="70"/>
      <c r="L29" s="70"/>
    </row>
    <row r="30" spans="1:12" ht="15" customHeight="1">
      <c r="A30" s="36" t="s">
        <v>86</v>
      </c>
      <c r="B30" s="81">
        <v>3</v>
      </c>
      <c r="C30" s="111">
        <v>13.7</v>
      </c>
      <c r="D30" s="111" t="s">
        <v>844</v>
      </c>
      <c r="E30" s="111">
        <v>415</v>
      </c>
      <c r="F30" s="111">
        <v>980</v>
      </c>
      <c r="G30" s="481">
        <f t="shared" si="0"/>
        <v>9.1653427838201154</v>
      </c>
      <c r="H30" s="482"/>
      <c r="I30" s="202">
        <v>7151.8333333333339</v>
      </c>
      <c r="J30" s="69">
        <f t="shared" si="1"/>
        <v>6436.6500000000005</v>
      </c>
      <c r="K30" s="70"/>
      <c r="L30" s="70"/>
    </row>
    <row r="31" spans="1:12" ht="15" customHeight="1">
      <c r="A31" s="36" t="s">
        <v>554</v>
      </c>
      <c r="B31" s="81">
        <v>6</v>
      </c>
      <c r="C31" s="111">
        <v>15.8</v>
      </c>
      <c r="D31" s="111" t="s">
        <v>992</v>
      </c>
      <c r="E31" s="111">
        <v>415</v>
      </c>
      <c r="F31" s="111">
        <v>980</v>
      </c>
      <c r="G31" s="481">
        <f t="shared" si="0"/>
        <v>18.330685567640231</v>
      </c>
      <c r="H31" s="482"/>
      <c r="I31" s="202">
        <v>8780.383333333335</v>
      </c>
      <c r="J31" s="69">
        <f t="shared" si="1"/>
        <v>7902.3450000000021</v>
      </c>
      <c r="K31" s="70"/>
      <c r="L31" s="70"/>
    </row>
    <row r="32" spans="1:12" ht="15" customHeight="1">
      <c r="A32" s="36" t="s">
        <v>87</v>
      </c>
      <c r="B32" s="81">
        <v>6</v>
      </c>
      <c r="C32" s="111">
        <v>8.6999999999999993</v>
      </c>
      <c r="D32" s="436" t="s">
        <v>845</v>
      </c>
      <c r="E32" s="111">
        <v>415</v>
      </c>
      <c r="F32" s="111">
        <v>980</v>
      </c>
      <c r="G32" s="481">
        <f t="shared" si="0"/>
        <v>18.330685567640231</v>
      </c>
      <c r="H32" s="482"/>
      <c r="I32" s="202">
        <v>8780.383333333335</v>
      </c>
      <c r="J32" s="69">
        <f t="shared" si="1"/>
        <v>7902.3450000000021</v>
      </c>
      <c r="K32" s="70"/>
      <c r="L32" s="70"/>
    </row>
    <row r="33" spans="1:12" ht="15" customHeight="1">
      <c r="A33" s="36" t="s">
        <v>555</v>
      </c>
      <c r="B33" s="81">
        <v>9</v>
      </c>
      <c r="C33" s="81">
        <v>13</v>
      </c>
      <c r="D33" s="437"/>
      <c r="E33" s="111">
        <v>415</v>
      </c>
      <c r="F33" s="111">
        <v>980</v>
      </c>
      <c r="G33" s="481">
        <f t="shared" si="0"/>
        <v>27.496028351460346</v>
      </c>
      <c r="H33" s="482"/>
      <c r="I33" s="202">
        <v>9771.2999999999993</v>
      </c>
      <c r="J33" s="69">
        <f t="shared" si="1"/>
        <v>8794.17</v>
      </c>
      <c r="K33" s="70"/>
      <c r="L33" s="70"/>
    </row>
    <row r="34" spans="1:12" ht="15" customHeight="1">
      <c r="A34" s="36" t="s">
        <v>556</v>
      </c>
      <c r="B34" s="81">
        <v>12</v>
      </c>
      <c r="C34" s="111">
        <v>17.3</v>
      </c>
      <c r="D34" s="437"/>
      <c r="E34" s="111">
        <v>415</v>
      </c>
      <c r="F34" s="111">
        <v>980</v>
      </c>
      <c r="G34" s="481">
        <f t="shared" si="0"/>
        <v>36.661371135280461</v>
      </c>
      <c r="H34" s="482"/>
      <c r="I34" s="202">
        <v>12580.333333333336</v>
      </c>
      <c r="J34" s="69">
        <f t="shared" si="1"/>
        <v>11322.300000000003</v>
      </c>
      <c r="K34" s="70"/>
      <c r="L34" s="70"/>
    </row>
    <row r="35" spans="1:12" ht="15" customHeight="1">
      <c r="A35" s="36" t="s">
        <v>88</v>
      </c>
      <c r="B35" s="81">
        <v>9</v>
      </c>
      <c r="C35" s="81">
        <v>13</v>
      </c>
      <c r="D35" s="437"/>
      <c r="E35" s="111">
        <v>690</v>
      </c>
      <c r="F35" s="111">
        <v>1600</v>
      </c>
      <c r="G35" s="481">
        <f t="shared" si="0"/>
        <v>16.841317365269461</v>
      </c>
      <c r="H35" s="482"/>
      <c r="I35" s="202">
        <v>12666.500000000002</v>
      </c>
      <c r="J35" s="69">
        <f t="shared" si="1"/>
        <v>11399.850000000002</v>
      </c>
      <c r="K35" s="70"/>
      <c r="L35" s="70"/>
    </row>
    <row r="36" spans="1:12" ht="15" customHeight="1">
      <c r="A36" s="36" t="s">
        <v>89</v>
      </c>
      <c r="B36" s="81">
        <v>12</v>
      </c>
      <c r="C36" s="111">
        <v>17.3</v>
      </c>
      <c r="D36" s="438"/>
      <c r="E36" s="111">
        <v>690</v>
      </c>
      <c r="F36" s="111">
        <v>1600</v>
      </c>
      <c r="G36" s="481">
        <f t="shared" si="0"/>
        <v>22.455089820359284</v>
      </c>
      <c r="H36" s="482"/>
      <c r="I36" s="202">
        <v>13571.250000000002</v>
      </c>
      <c r="J36" s="69">
        <f t="shared" si="1"/>
        <v>12214.125000000002</v>
      </c>
      <c r="K36" s="70"/>
      <c r="L36" s="70"/>
    </row>
    <row r="37" spans="1:12" s="46" customFormat="1" ht="16.5" customHeight="1">
      <c r="A37" s="76"/>
      <c r="B37" s="76"/>
      <c r="C37" s="76"/>
      <c r="D37" s="76"/>
      <c r="E37" s="76"/>
      <c r="F37" s="76"/>
      <c r="G37" s="76"/>
      <c r="H37" s="76"/>
      <c r="I37" s="77"/>
      <c r="J37" s="77"/>
      <c r="K37" s="78"/>
      <c r="L37" s="78"/>
    </row>
    <row r="38" spans="1:12" s="46" customFormat="1" ht="16.5" customHeight="1">
      <c r="A38" s="57" t="s">
        <v>998</v>
      </c>
      <c r="B38" s="58"/>
      <c r="C38" s="58"/>
      <c r="D38" s="58"/>
      <c r="E38" s="58"/>
      <c r="F38" s="58"/>
      <c r="G38" s="58"/>
      <c r="H38" s="58"/>
      <c r="I38" s="164"/>
      <c r="J38" s="65"/>
      <c r="K38" s="66"/>
      <c r="L38" s="352"/>
    </row>
    <row r="39" spans="1:12" s="46" customFormat="1" ht="16.5" customHeight="1">
      <c r="A39" s="83"/>
      <c r="B39" s="440" t="s">
        <v>1000</v>
      </c>
      <c r="C39" s="440"/>
      <c r="D39" s="440"/>
      <c r="E39" s="440"/>
      <c r="F39" s="440"/>
      <c r="G39" s="84"/>
      <c r="H39" s="108" t="s">
        <v>995</v>
      </c>
      <c r="I39" s="85"/>
      <c r="J39" s="86"/>
      <c r="K39" s="87"/>
      <c r="L39" s="88"/>
    </row>
    <row r="40" spans="1:12" s="46" customFormat="1" ht="16.5" customHeight="1">
      <c r="A40" s="89"/>
      <c r="B40" s="441"/>
      <c r="C40" s="441"/>
      <c r="D40" s="441"/>
      <c r="E40" s="441"/>
      <c r="F40" s="441"/>
      <c r="G40" s="90"/>
      <c r="H40" s="109" t="s">
        <v>996</v>
      </c>
      <c r="I40" s="91"/>
      <c r="J40" s="92"/>
      <c r="K40" s="93"/>
      <c r="L40" s="94"/>
    </row>
    <row r="41" spans="1:12" s="46" customFormat="1" ht="16.5" customHeight="1">
      <c r="A41" s="89"/>
      <c r="B41" s="441"/>
      <c r="C41" s="441"/>
      <c r="D41" s="441"/>
      <c r="E41" s="441"/>
      <c r="F41" s="441"/>
      <c r="G41" s="90"/>
      <c r="H41" s="109" t="s">
        <v>994</v>
      </c>
      <c r="I41" s="91"/>
      <c r="J41" s="92"/>
      <c r="K41" s="93"/>
      <c r="L41" s="94"/>
    </row>
    <row r="42" spans="1:12" s="46" customFormat="1" ht="16.5" customHeight="1">
      <c r="A42" s="89"/>
      <c r="B42" s="441"/>
      <c r="C42" s="441"/>
      <c r="D42" s="441"/>
      <c r="E42" s="441"/>
      <c r="F42" s="441"/>
      <c r="G42" s="90"/>
      <c r="H42" s="109" t="s">
        <v>993</v>
      </c>
      <c r="I42" s="91"/>
      <c r="J42" s="92"/>
      <c r="K42" s="93"/>
      <c r="L42" s="94"/>
    </row>
    <row r="43" spans="1:12" s="46" customFormat="1" ht="16.5" customHeight="1">
      <c r="A43" s="95"/>
      <c r="B43" s="442"/>
      <c r="C43" s="442"/>
      <c r="D43" s="442"/>
      <c r="E43" s="442"/>
      <c r="F43" s="442"/>
      <c r="G43" s="96"/>
      <c r="H43" s="110" t="s">
        <v>997</v>
      </c>
      <c r="I43" s="97"/>
      <c r="J43" s="98"/>
      <c r="K43" s="99"/>
      <c r="L43" s="100"/>
    </row>
    <row r="44" spans="1:12" s="46" customFormat="1" ht="40.5" customHeight="1">
      <c r="A44" s="67" t="s">
        <v>77</v>
      </c>
      <c r="B44" s="68" t="s">
        <v>828</v>
      </c>
      <c r="C44" s="68" t="s">
        <v>829</v>
      </c>
      <c r="D44" s="68" t="s">
        <v>837</v>
      </c>
      <c r="E44" s="68" t="s">
        <v>989</v>
      </c>
      <c r="F44" s="68" t="s">
        <v>990</v>
      </c>
      <c r="G44" s="68" t="s">
        <v>991</v>
      </c>
      <c r="H44" s="68" t="s">
        <v>1005</v>
      </c>
      <c r="I44" s="74" t="s">
        <v>893</v>
      </c>
      <c r="J44" s="74" t="s">
        <v>894</v>
      </c>
      <c r="K44" s="75"/>
      <c r="L44" s="75"/>
    </row>
    <row r="45" spans="1:12" ht="15" customHeight="1">
      <c r="A45" s="36" t="s">
        <v>3106</v>
      </c>
      <c r="B45" s="81">
        <v>9</v>
      </c>
      <c r="C45" s="81">
        <v>13.00578034682081</v>
      </c>
      <c r="D45" s="439" t="s">
        <v>845</v>
      </c>
      <c r="E45" s="111">
        <v>432</v>
      </c>
      <c r="F45" s="111">
        <v>1020</v>
      </c>
      <c r="G45" s="81">
        <f>B45*1000/(0.334*F45)</f>
        <v>26.417752729834447</v>
      </c>
      <c r="H45" s="117">
        <v>9</v>
      </c>
      <c r="I45" s="202">
        <v>16615.439999999999</v>
      </c>
      <c r="J45" s="69">
        <f t="shared" ref="J45:J75" si="2">I45*0.9</f>
        <v>14953.895999999999</v>
      </c>
      <c r="K45" s="70"/>
      <c r="L45" s="70"/>
    </row>
    <row r="46" spans="1:12" ht="15" customHeight="1">
      <c r="A46" s="36" t="s">
        <v>702</v>
      </c>
      <c r="B46" s="81">
        <v>12</v>
      </c>
      <c r="C46" s="81">
        <v>17.341040462427745</v>
      </c>
      <c r="D46" s="439"/>
      <c r="E46" s="111">
        <v>432</v>
      </c>
      <c r="F46" s="111">
        <v>1020</v>
      </c>
      <c r="G46" s="81">
        <f t="shared" ref="G46:G75" si="3">B46*1000/(0.334*F46)</f>
        <v>35.223670306445932</v>
      </c>
      <c r="H46" s="117">
        <v>12</v>
      </c>
      <c r="I46" s="202">
        <v>15456.420000000002</v>
      </c>
      <c r="J46" s="69">
        <f t="shared" si="2"/>
        <v>13910.778000000002</v>
      </c>
      <c r="K46" s="70"/>
      <c r="L46" s="70"/>
    </row>
    <row r="47" spans="1:12" ht="15" customHeight="1">
      <c r="A47" s="36" t="s">
        <v>691</v>
      </c>
      <c r="B47" s="81">
        <v>12</v>
      </c>
      <c r="C47" s="81">
        <v>17.341040462427745</v>
      </c>
      <c r="D47" s="439"/>
      <c r="E47" s="111">
        <v>675</v>
      </c>
      <c r="F47" s="111">
        <v>1590</v>
      </c>
      <c r="G47" s="81">
        <f t="shared" si="3"/>
        <v>22.596316800361539</v>
      </c>
      <c r="H47" s="117">
        <v>12</v>
      </c>
      <c r="I47" s="202">
        <v>14835.706666666669</v>
      </c>
      <c r="J47" s="69">
        <f t="shared" si="2"/>
        <v>13352.136000000002</v>
      </c>
      <c r="K47" s="70"/>
      <c r="L47" s="70"/>
    </row>
    <row r="48" spans="1:12" ht="15" customHeight="1">
      <c r="A48" s="36" t="s">
        <v>703</v>
      </c>
      <c r="B48" s="81">
        <v>15</v>
      </c>
      <c r="C48" s="81">
        <v>21.676300578034681</v>
      </c>
      <c r="D48" s="439"/>
      <c r="E48" s="111">
        <v>675</v>
      </c>
      <c r="F48" s="111">
        <v>1590</v>
      </c>
      <c r="G48" s="81">
        <f t="shared" si="3"/>
        <v>28.245396000451922</v>
      </c>
      <c r="H48" s="117" t="s">
        <v>1006</v>
      </c>
      <c r="I48" s="202">
        <v>16309.626666666667</v>
      </c>
      <c r="J48" s="69">
        <f t="shared" si="2"/>
        <v>14678.664000000001</v>
      </c>
      <c r="K48" s="70"/>
      <c r="L48" s="70"/>
    </row>
    <row r="49" spans="1:13" ht="15" customHeight="1">
      <c r="A49" s="36" t="s">
        <v>704</v>
      </c>
      <c r="B49" s="81">
        <v>22.5</v>
      </c>
      <c r="C49" s="81">
        <v>32.51445086705202</v>
      </c>
      <c r="D49" s="439"/>
      <c r="E49" s="111">
        <v>675</v>
      </c>
      <c r="F49" s="111">
        <v>1590</v>
      </c>
      <c r="G49" s="81">
        <f t="shared" si="3"/>
        <v>42.368094000677885</v>
      </c>
      <c r="H49" s="117" t="s">
        <v>1007</v>
      </c>
      <c r="I49" s="202">
        <v>19441.706666666665</v>
      </c>
      <c r="J49" s="69">
        <f t="shared" si="2"/>
        <v>17497.536</v>
      </c>
      <c r="K49" s="70"/>
      <c r="L49" s="70"/>
    </row>
    <row r="50" spans="1:13" ht="15" customHeight="1">
      <c r="A50" s="36" t="s">
        <v>705</v>
      </c>
      <c r="B50" s="81">
        <v>12</v>
      </c>
      <c r="C50" s="81">
        <v>17.341040462427745</v>
      </c>
      <c r="D50" s="439"/>
      <c r="E50" s="111">
        <v>810</v>
      </c>
      <c r="F50" s="111">
        <v>1900</v>
      </c>
      <c r="G50" s="81">
        <f t="shared" si="3"/>
        <v>18.909549322407816</v>
      </c>
      <c r="H50" s="117">
        <v>12</v>
      </c>
      <c r="I50" s="202">
        <v>15019.946666666669</v>
      </c>
      <c r="J50" s="69">
        <f t="shared" si="2"/>
        <v>13517.952000000001</v>
      </c>
      <c r="K50" s="70"/>
      <c r="L50" s="70"/>
    </row>
    <row r="51" spans="1:13" ht="15" customHeight="1">
      <c r="A51" s="36" t="s">
        <v>706</v>
      </c>
      <c r="B51" s="81">
        <v>15</v>
      </c>
      <c r="C51" s="81">
        <v>21.676300578034681</v>
      </c>
      <c r="D51" s="439"/>
      <c r="E51" s="111">
        <v>810</v>
      </c>
      <c r="F51" s="111">
        <v>1900</v>
      </c>
      <c r="G51" s="81">
        <f t="shared" si="3"/>
        <v>23.636936653009769</v>
      </c>
      <c r="H51" s="117" t="s">
        <v>1006</v>
      </c>
      <c r="I51" s="202">
        <v>16082.46</v>
      </c>
      <c r="J51" s="69">
        <f t="shared" si="2"/>
        <v>14474.214</v>
      </c>
      <c r="K51" s="70"/>
      <c r="L51" s="70"/>
    </row>
    <row r="52" spans="1:13" ht="15" customHeight="1">
      <c r="A52" s="36" t="s">
        <v>707</v>
      </c>
      <c r="B52" s="81">
        <v>22.5</v>
      </c>
      <c r="C52" s="81">
        <v>32.51445086705202</v>
      </c>
      <c r="D52" s="439"/>
      <c r="E52" s="111">
        <v>810</v>
      </c>
      <c r="F52" s="111">
        <v>1900</v>
      </c>
      <c r="G52" s="81">
        <f t="shared" si="3"/>
        <v>35.455404979514654</v>
      </c>
      <c r="H52" s="117" t="s">
        <v>1007</v>
      </c>
      <c r="I52" s="202">
        <v>19813.32</v>
      </c>
      <c r="J52" s="69">
        <f t="shared" si="2"/>
        <v>17831.988000000001</v>
      </c>
      <c r="K52" s="70"/>
      <c r="L52" s="70"/>
    </row>
    <row r="53" spans="1:13" ht="15" customHeight="1">
      <c r="A53" s="36" t="s">
        <v>708</v>
      </c>
      <c r="B53" s="81">
        <v>15</v>
      </c>
      <c r="C53" s="81">
        <v>21.676300578034681</v>
      </c>
      <c r="D53" s="439"/>
      <c r="E53" s="111">
        <v>972</v>
      </c>
      <c r="F53" s="111">
        <v>2300</v>
      </c>
      <c r="G53" s="81">
        <f t="shared" si="3"/>
        <v>19.526165061181981</v>
      </c>
      <c r="H53" s="117" t="s">
        <v>1006</v>
      </c>
      <c r="I53" s="202">
        <v>16877.7</v>
      </c>
      <c r="J53" s="69">
        <f t="shared" si="2"/>
        <v>15189.93</v>
      </c>
      <c r="K53" s="70"/>
      <c r="L53" s="70"/>
    </row>
    <row r="54" spans="1:13" ht="15" customHeight="1">
      <c r="A54" s="36" t="s">
        <v>1004</v>
      </c>
      <c r="B54" s="81">
        <v>22.5</v>
      </c>
      <c r="C54" s="81">
        <v>32.51445086705202</v>
      </c>
      <c r="D54" s="439"/>
      <c r="E54" s="111">
        <v>972</v>
      </c>
      <c r="F54" s="111">
        <v>2300</v>
      </c>
      <c r="G54" s="81">
        <f t="shared" si="3"/>
        <v>29.289247591772973</v>
      </c>
      <c r="H54" s="117" t="s">
        <v>1007</v>
      </c>
      <c r="I54" s="202">
        <v>22655.879999999997</v>
      </c>
      <c r="J54" s="69">
        <f t="shared" si="2"/>
        <v>20390.291999999998</v>
      </c>
      <c r="K54" s="70"/>
      <c r="L54" s="70"/>
    </row>
    <row r="55" spans="1:13" ht="15" customHeight="1">
      <c r="A55" s="36" t="s">
        <v>709</v>
      </c>
      <c r="B55" s="81">
        <v>30</v>
      </c>
      <c r="C55" s="81">
        <v>43.352601156069362</v>
      </c>
      <c r="D55" s="439"/>
      <c r="E55" s="111">
        <v>972</v>
      </c>
      <c r="F55" s="111">
        <v>2300</v>
      </c>
      <c r="G55" s="81">
        <f t="shared" si="3"/>
        <v>39.052330122363962</v>
      </c>
      <c r="H55" s="117" t="s">
        <v>1010</v>
      </c>
      <c r="I55" s="202">
        <v>27537.300000000003</v>
      </c>
      <c r="J55" s="69">
        <f t="shared" si="2"/>
        <v>24783.570000000003</v>
      </c>
      <c r="K55" s="70"/>
      <c r="L55" s="70"/>
    </row>
    <row r="56" spans="1:13" ht="15" customHeight="1">
      <c r="A56" s="36" t="s">
        <v>1003</v>
      </c>
      <c r="B56" s="81">
        <v>15</v>
      </c>
      <c r="C56" s="81">
        <v>21.676300578034681</v>
      </c>
      <c r="D56" s="439"/>
      <c r="E56" s="111">
        <v>972</v>
      </c>
      <c r="F56" s="111">
        <v>2680</v>
      </c>
      <c r="G56" s="81">
        <f t="shared" si="3"/>
        <v>16.75752971668603</v>
      </c>
      <c r="H56" s="117" t="s">
        <v>1006</v>
      </c>
      <c r="I56" s="202">
        <v>18036.72</v>
      </c>
      <c r="J56" s="69">
        <f t="shared" si="2"/>
        <v>16233.048000000001</v>
      </c>
      <c r="K56" s="70"/>
      <c r="L56" s="70"/>
    </row>
    <row r="57" spans="1:13" ht="15" customHeight="1">
      <c r="A57" s="36" t="s">
        <v>1001</v>
      </c>
      <c r="B57" s="81">
        <v>22.5</v>
      </c>
      <c r="C57" s="81">
        <v>32.51445086705202</v>
      </c>
      <c r="D57" s="439"/>
      <c r="E57" s="111">
        <v>972</v>
      </c>
      <c r="F57" s="111">
        <v>2680</v>
      </c>
      <c r="G57" s="81">
        <f t="shared" si="3"/>
        <v>25.136294575029048</v>
      </c>
      <c r="H57" s="117" t="s">
        <v>1007</v>
      </c>
      <c r="I57" s="202">
        <v>21945.24</v>
      </c>
      <c r="J57" s="69">
        <f t="shared" si="2"/>
        <v>19750.716</v>
      </c>
      <c r="K57" s="70"/>
      <c r="L57" s="70"/>
    </row>
    <row r="58" spans="1:13" ht="15" customHeight="1">
      <c r="A58" s="36" t="s">
        <v>710</v>
      </c>
      <c r="B58" s="81">
        <v>30</v>
      </c>
      <c r="C58" s="81">
        <v>43.352601156069362</v>
      </c>
      <c r="D58" s="439"/>
      <c r="E58" s="111">
        <v>972</v>
      </c>
      <c r="F58" s="111">
        <v>2680</v>
      </c>
      <c r="G58" s="81">
        <f t="shared" si="3"/>
        <v>33.515059433372059</v>
      </c>
      <c r="H58" s="117" t="s">
        <v>1010</v>
      </c>
      <c r="I58" s="202">
        <v>26649.000000000004</v>
      </c>
      <c r="J58" s="69">
        <f t="shared" si="2"/>
        <v>23984.100000000002</v>
      </c>
      <c r="K58" s="70"/>
      <c r="L58" s="70"/>
    </row>
    <row r="59" spans="1:13" ht="15" customHeight="1">
      <c r="A59" s="36" t="s">
        <v>3107</v>
      </c>
      <c r="B59" s="81">
        <v>45</v>
      </c>
      <c r="C59" s="81">
        <v>65.028901734104039</v>
      </c>
      <c r="D59" s="439"/>
      <c r="E59" s="111">
        <v>972</v>
      </c>
      <c r="F59" s="111">
        <v>2680</v>
      </c>
      <c r="G59" s="81">
        <f t="shared" si="3"/>
        <v>50.272589150058096</v>
      </c>
      <c r="H59" s="117" t="s">
        <v>1008</v>
      </c>
      <c r="I59" s="202">
        <v>35802.720000000001</v>
      </c>
      <c r="J59" s="69">
        <f t="shared" si="2"/>
        <v>32222.448</v>
      </c>
      <c r="K59" s="70"/>
      <c r="L59" s="70"/>
    </row>
    <row r="60" spans="1:13" ht="15" customHeight="1">
      <c r="A60" s="36" t="s">
        <v>1002</v>
      </c>
      <c r="B60" s="81">
        <v>22.5</v>
      </c>
      <c r="C60" s="81">
        <v>32.51445086705202</v>
      </c>
      <c r="D60" s="439"/>
      <c r="E60" s="111">
        <v>1512</v>
      </c>
      <c r="F60" s="111">
        <v>3570</v>
      </c>
      <c r="G60" s="81">
        <f t="shared" si="3"/>
        <v>18.869823378453177</v>
      </c>
      <c r="H60" s="117" t="s">
        <v>1007</v>
      </c>
      <c r="I60" s="202">
        <v>24872.400000000001</v>
      </c>
      <c r="J60" s="69">
        <f t="shared" si="2"/>
        <v>22385.160000000003</v>
      </c>
      <c r="K60" s="70"/>
      <c r="L60" s="70"/>
    </row>
    <row r="61" spans="1:13" ht="15" customHeight="1">
      <c r="A61" s="36" t="s">
        <v>711</v>
      </c>
      <c r="B61" s="81">
        <v>30</v>
      </c>
      <c r="C61" s="81">
        <v>43.352601156069362</v>
      </c>
      <c r="D61" s="439"/>
      <c r="E61" s="111">
        <v>1512</v>
      </c>
      <c r="F61" s="111">
        <v>3570</v>
      </c>
      <c r="G61" s="81">
        <f t="shared" si="3"/>
        <v>25.159764504604233</v>
      </c>
      <c r="H61" s="117" t="s">
        <v>1010</v>
      </c>
      <c r="I61" s="202">
        <v>25760.700000000004</v>
      </c>
      <c r="J61" s="69">
        <f t="shared" si="2"/>
        <v>23184.630000000005</v>
      </c>
      <c r="K61" s="70"/>
      <c r="L61" s="70"/>
    </row>
    <row r="62" spans="1:13" ht="15" customHeight="1">
      <c r="A62" s="36" t="s">
        <v>692</v>
      </c>
      <c r="B62" s="81">
        <v>45</v>
      </c>
      <c r="C62" s="81">
        <v>65.028901734104039</v>
      </c>
      <c r="D62" s="439"/>
      <c r="E62" s="111">
        <v>1512</v>
      </c>
      <c r="F62" s="111">
        <v>3570</v>
      </c>
      <c r="G62" s="81">
        <f t="shared" si="3"/>
        <v>37.739646756906353</v>
      </c>
      <c r="H62" s="117" t="s">
        <v>1008</v>
      </c>
      <c r="I62" s="202">
        <v>37308.6</v>
      </c>
      <c r="J62" s="69">
        <f t="shared" si="2"/>
        <v>33577.74</v>
      </c>
      <c r="K62" s="70"/>
      <c r="L62" s="70"/>
    </row>
    <row r="63" spans="1:13" ht="15" customHeight="1">
      <c r="A63" s="36" t="s">
        <v>693</v>
      </c>
      <c r="B63" s="81">
        <v>60</v>
      </c>
      <c r="C63" s="81">
        <v>86.705202312138724</v>
      </c>
      <c r="D63" s="439"/>
      <c r="E63" s="111">
        <v>1512</v>
      </c>
      <c r="F63" s="111">
        <v>3570</v>
      </c>
      <c r="G63" s="81">
        <f t="shared" si="3"/>
        <v>50.319529009208466</v>
      </c>
      <c r="H63" s="117" t="s">
        <v>1009</v>
      </c>
      <c r="I63" s="202">
        <v>45303.30000000001</v>
      </c>
      <c r="J63" s="69">
        <f t="shared" si="2"/>
        <v>40772.970000000008</v>
      </c>
      <c r="K63" s="70"/>
      <c r="L63" s="70"/>
    </row>
    <row r="64" spans="1:13" s="303" customFormat="1" ht="15" customHeight="1">
      <c r="A64" s="413" t="s">
        <v>3108</v>
      </c>
      <c r="B64" s="81">
        <v>75</v>
      </c>
      <c r="C64" s="81">
        <v>108.38150289017341</v>
      </c>
      <c r="D64" s="439"/>
      <c r="E64" s="412">
        <v>1512</v>
      </c>
      <c r="F64" s="412">
        <v>3570</v>
      </c>
      <c r="G64" s="81">
        <f t="shared" ref="G64" si="4">B64*1000/(0.334*F64)</f>
        <v>62.899411261510586</v>
      </c>
      <c r="H64" s="117" t="s">
        <v>1011</v>
      </c>
      <c r="I64" s="202">
        <v>53475.66</v>
      </c>
      <c r="J64" s="202">
        <f t="shared" ref="J64" si="5">I64*0.9</f>
        <v>48128.094000000005</v>
      </c>
      <c r="K64" s="203"/>
      <c r="L64" s="203"/>
      <c r="M64" s="39"/>
    </row>
    <row r="65" spans="1:13" ht="15" customHeight="1">
      <c r="A65" s="36" t="s">
        <v>694</v>
      </c>
      <c r="B65" s="81">
        <v>90</v>
      </c>
      <c r="C65" s="81">
        <v>130.05780346820808</v>
      </c>
      <c r="D65" s="439"/>
      <c r="E65" s="111">
        <v>1512</v>
      </c>
      <c r="F65" s="111">
        <v>3570</v>
      </c>
      <c r="G65" s="81">
        <f t="shared" si="3"/>
        <v>75.479293513812706</v>
      </c>
      <c r="H65" s="117" t="s">
        <v>1012</v>
      </c>
      <c r="I65" s="202">
        <v>63602.280000000006</v>
      </c>
      <c r="J65" s="69">
        <f t="shared" si="2"/>
        <v>57242.052000000003</v>
      </c>
      <c r="K65" s="70"/>
      <c r="L65" s="70"/>
    </row>
    <row r="66" spans="1:13" s="303" customFormat="1" ht="15" customHeight="1">
      <c r="A66" s="400" t="s">
        <v>3030</v>
      </c>
      <c r="B66" s="81">
        <v>30</v>
      </c>
      <c r="C66" s="81">
        <v>43.4</v>
      </c>
      <c r="D66" s="439"/>
      <c r="E66" s="398">
        <v>2160</v>
      </c>
      <c r="F66" s="398">
        <v>5100</v>
      </c>
      <c r="G66" s="81">
        <f t="shared" si="3"/>
        <v>17.611835153222966</v>
      </c>
      <c r="H66" s="117" t="s">
        <v>1010</v>
      </c>
      <c r="I66" s="202">
        <v>29313.9</v>
      </c>
      <c r="J66" s="202">
        <f t="shared" ref="J66" si="6">I66*0.9</f>
        <v>26382.510000000002</v>
      </c>
      <c r="K66" s="203"/>
      <c r="L66" s="203"/>
      <c r="M66" s="39"/>
    </row>
    <row r="67" spans="1:13" ht="15" customHeight="1">
      <c r="A67" s="36" t="s">
        <v>695</v>
      </c>
      <c r="B67" s="81">
        <v>45</v>
      </c>
      <c r="C67" s="81">
        <v>65.028901734104039</v>
      </c>
      <c r="D67" s="439"/>
      <c r="E67" s="111">
        <v>2160</v>
      </c>
      <c r="F67" s="111">
        <v>5100</v>
      </c>
      <c r="G67" s="81">
        <f t="shared" si="3"/>
        <v>26.417752729834447</v>
      </c>
      <c r="H67" s="117" t="s">
        <v>1008</v>
      </c>
      <c r="I67" s="202">
        <v>38196.900000000009</v>
      </c>
      <c r="J67" s="69">
        <f t="shared" si="2"/>
        <v>34377.210000000006</v>
      </c>
      <c r="K67" s="70"/>
      <c r="L67" s="70"/>
    </row>
    <row r="68" spans="1:13" ht="15" customHeight="1">
      <c r="A68" s="36" t="s">
        <v>696</v>
      </c>
      <c r="B68" s="81">
        <v>60</v>
      </c>
      <c r="C68" s="81">
        <v>86.705202312138724</v>
      </c>
      <c r="D68" s="439"/>
      <c r="E68" s="111">
        <v>2160</v>
      </c>
      <c r="F68" s="111">
        <v>5100</v>
      </c>
      <c r="G68" s="81">
        <f t="shared" si="3"/>
        <v>35.223670306445932</v>
      </c>
      <c r="H68" s="117" t="s">
        <v>1009</v>
      </c>
      <c r="I68" s="202">
        <v>46639.98</v>
      </c>
      <c r="J68" s="69">
        <f t="shared" si="2"/>
        <v>41975.982000000004</v>
      </c>
      <c r="K68" s="70"/>
      <c r="L68" s="70"/>
    </row>
    <row r="69" spans="1:13" ht="15" customHeight="1">
      <c r="A69" s="36" t="s">
        <v>697</v>
      </c>
      <c r="B69" s="81">
        <v>75</v>
      </c>
      <c r="C69" s="81">
        <v>108.38150289017341</v>
      </c>
      <c r="D69" s="439"/>
      <c r="E69" s="111">
        <v>2160</v>
      </c>
      <c r="F69" s="111">
        <v>5100</v>
      </c>
      <c r="G69" s="81">
        <f t="shared" si="3"/>
        <v>44.02958788305741</v>
      </c>
      <c r="H69" s="117" t="s">
        <v>1011</v>
      </c>
      <c r="I69" s="202">
        <v>55962.900000000009</v>
      </c>
      <c r="J69" s="69">
        <f t="shared" si="2"/>
        <v>50366.610000000008</v>
      </c>
      <c r="K69" s="70"/>
      <c r="L69" s="70"/>
    </row>
    <row r="70" spans="1:13" ht="15" customHeight="1">
      <c r="A70" s="36" t="s">
        <v>698</v>
      </c>
      <c r="B70" s="81">
        <v>90</v>
      </c>
      <c r="C70" s="81">
        <v>130.05780346820808</v>
      </c>
      <c r="D70" s="439"/>
      <c r="E70" s="111">
        <v>2160</v>
      </c>
      <c r="F70" s="111">
        <v>5100</v>
      </c>
      <c r="G70" s="81">
        <f t="shared" si="3"/>
        <v>52.835505459668894</v>
      </c>
      <c r="H70" s="117" t="s">
        <v>1012</v>
      </c>
      <c r="I70" s="202">
        <v>69287.400000000009</v>
      </c>
      <c r="J70" s="69">
        <f t="shared" si="2"/>
        <v>62358.660000000011</v>
      </c>
      <c r="K70" s="70"/>
      <c r="L70" s="70"/>
    </row>
    <row r="71" spans="1:13" s="303" customFormat="1" ht="15" customHeight="1">
      <c r="A71" s="400" t="s">
        <v>3029</v>
      </c>
      <c r="B71" s="81">
        <v>30</v>
      </c>
      <c r="C71" s="81">
        <v>43.4</v>
      </c>
      <c r="D71" s="439"/>
      <c r="E71" s="398">
        <v>2700</v>
      </c>
      <c r="F71" s="398">
        <v>6400</v>
      </c>
      <c r="G71" s="81">
        <f t="shared" si="3"/>
        <v>14.034431137724551</v>
      </c>
      <c r="H71" s="117" t="s">
        <v>1010</v>
      </c>
      <c r="I71" s="202">
        <v>39646.102860000006</v>
      </c>
      <c r="J71" s="202">
        <f t="shared" ref="J71" si="7">I71*0.9</f>
        <v>35681.492574000004</v>
      </c>
      <c r="K71" s="203"/>
      <c r="L71" s="203"/>
      <c r="M71" s="39"/>
    </row>
    <row r="72" spans="1:13" ht="15" customHeight="1">
      <c r="A72" s="36" t="s">
        <v>699</v>
      </c>
      <c r="B72" s="81">
        <v>45</v>
      </c>
      <c r="C72" s="81">
        <v>65.028901734104039</v>
      </c>
      <c r="D72" s="439"/>
      <c r="E72" s="111">
        <v>2700</v>
      </c>
      <c r="F72" s="111">
        <v>6400</v>
      </c>
      <c r="G72" s="81">
        <f t="shared" si="3"/>
        <v>21.051646706586826</v>
      </c>
      <c r="H72" s="117" t="s">
        <v>1008</v>
      </c>
      <c r="I72" s="202">
        <v>41750.100000000006</v>
      </c>
      <c r="J72" s="69">
        <f t="shared" si="2"/>
        <v>37575.090000000004</v>
      </c>
      <c r="K72" s="70"/>
      <c r="L72" s="70"/>
    </row>
    <row r="73" spans="1:13" ht="15" customHeight="1">
      <c r="A73" s="36" t="s">
        <v>700</v>
      </c>
      <c r="B73" s="81">
        <v>60</v>
      </c>
      <c r="C73" s="81">
        <v>86.705202312138724</v>
      </c>
      <c r="D73" s="439"/>
      <c r="E73" s="111">
        <v>2700</v>
      </c>
      <c r="F73" s="111">
        <v>6400</v>
      </c>
      <c r="G73" s="81">
        <f t="shared" si="3"/>
        <v>28.068862275449103</v>
      </c>
      <c r="H73" s="117" t="s">
        <v>1009</v>
      </c>
      <c r="I73" s="69">
        <v>50633.100000000006</v>
      </c>
      <c r="J73" s="69">
        <f t="shared" si="2"/>
        <v>45569.790000000008</v>
      </c>
      <c r="K73" s="70"/>
      <c r="L73" s="70"/>
    </row>
    <row r="74" spans="1:13" s="303" customFormat="1" ht="15" customHeight="1">
      <c r="A74" s="400" t="s">
        <v>701</v>
      </c>
      <c r="B74" s="81">
        <v>75</v>
      </c>
      <c r="C74" s="81">
        <v>108.38150289017341</v>
      </c>
      <c r="D74" s="439"/>
      <c r="E74" s="398">
        <v>2700</v>
      </c>
      <c r="F74" s="398">
        <v>6400</v>
      </c>
      <c r="G74" s="81">
        <f t="shared" ref="G74" si="8">B74*1000/(0.334*F74)</f>
        <v>35.086077844311376</v>
      </c>
      <c r="H74" s="117" t="s">
        <v>1011</v>
      </c>
      <c r="I74" s="202">
        <v>58627.8</v>
      </c>
      <c r="J74" s="202">
        <f t="shared" ref="J74" si="9">I74*0.9</f>
        <v>52765.020000000004</v>
      </c>
      <c r="K74" s="203"/>
      <c r="L74" s="203"/>
      <c r="M74" s="39"/>
    </row>
    <row r="75" spans="1:13" ht="15" customHeight="1">
      <c r="A75" s="36" t="s">
        <v>3028</v>
      </c>
      <c r="B75" s="81">
        <v>90</v>
      </c>
      <c r="C75" s="81">
        <v>130.1</v>
      </c>
      <c r="D75" s="439"/>
      <c r="E75" s="111">
        <v>2700</v>
      </c>
      <c r="F75" s="111">
        <v>6400</v>
      </c>
      <c r="G75" s="81">
        <f t="shared" si="3"/>
        <v>42.103293413173652</v>
      </c>
      <c r="H75" s="117" t="s">
        <v>1012</v>
      </c>
      <c r="I75" s="69">
        <v>71064</v>
      </c>
      <c r="J75" s="69">
        <f t="shared" si="2"/>
        <v>63957.599999999999</v>
      </c>
      <c r="K75" s="70"/>
      <c r="L75" s="70"/>
    </row>
    <row r="76" spans="1:13" s="46" customFormat="1" ht="16.5" customHeight="1">
      <c r="A76" s="76"/>
      <c r="B76" s="76"/>
      <c r="C76" s="76"/>
      <c r="D76" s="76"/>
      <c r="E76" s="76"/>
      <c r="F76" s="76"/>
      <c r="G76" s="76"/>
      <c r="H76" s="76"/>
      <c r="I76" s="77"/>
      <c r="J76" s="77"/>
      <c r="K76" s="78"/>
      <c r="L76" s="78"/>
    </row>
    <row r="77" spans="1:13" s="46" customFormat="1" ht="16.5" customHeight="1">
      <c r="A77" s="57" t="s">
        <v>1013</v>
      </c>
      <c r="B77" s="58"/>
      <c r="C77" s="58"/>
      <c r="D77" s="58"/>
      <c r="E77" s="58"/>
      <c r="F77" s="58"/>
      <c r="G77" s="58"/>
      <c r="H77" s="58"/>
      <c r="I77" s="64"/>
      <c r="J77" s="65"/>
      <c r="K77" s="66"/>
      <c r="L77" s="352"/>
    </row>
    <row r="78" spans="1:13" s="46" customFormat="1" ht="16.5" customHeight="1">
      <c r="A78" s="83"/>
      <c r="B78" s="440" t="s">
        <v>1026</v>
      </c>
      <c r="C78" s="440"/>
      <c r="D78" s="440"/>
      <c r="E78" s="440"/>
      <c r="F78" s="440"/>
      <c r="G78" s="84"/>
      <c r="H78" s="108" t="s">
        <v>1021</v>
      </c>
      <c r="I78" s="85"/>
      <c r="J78" s="86"/>
      <c r="K78" s="87"/>
      <c r="L78" s="88"/>
    </row>
    <row r="79" spans="1:13" s="46" customFormat="1" ht="16.5" customHeight="1">
      <c r="A79" s="89"/>
      <c r="B79" s="441"/>
      <c r="C79" s="441"/>
      <c r="D79" s="441"/>
      <c r="E79" s="441"/>
      <c r="F79" s="441"/>
      <c r="G79" s="90"/>
      <c r="H79" s="109" t="s">
        <v>1022</v>
      </c>
      <c r="I79" s="91"/>
      <c r="J79" s="92"/>
      <c r="K79" s="93"/>
      <c r="L79" s="94"/>
    </row>
    <row r="80" spans="1:13" s="46" customFormat="1" ht="16.5" customHeight="1">
      <c r="A80" s="89"/>
      <c r="B80" s="441"/>
      <c r="C80" s="441"/>
      <c r="D80" s="441"/>
      <c r="E80" s="441"/>
      <c r="F80" s="441"/>
      <c r="G80" s="90"/>
      <c r="H80" s="109" t="s">
        <v>1023</v>
      </c>
      <c r="I80" s="91"/>
      <c r="J80" s="92"/>
      <c r="K80" s="93"/>
      <c r="L80" s="94"/>
    </row>
    <row r="81" spans="1:13" s="46" customFormat="1" ht="16.5" customHeight="1">
      <c r="A81" s="89"/>
      <c r="B81" s="441"/>
      <c r="C81" s="441"/>
      <c r="D81" s="441"/>
      <c r="E81" s="441"/>
      <c r="F81" s="441"/>
      <c r="G81" s="90"/>
      <c r="H81" s="109" t="s">
        <v>1024</v>
      </c>
      <c r="I81" s="91"/>
      <c r="J81" s="92"/>
      <c r="K81" s="93"/>
      <c r="L81" s="94"/>
    </row>
    <row r="82" spans="1:13" s="46" customFormat="1" ht="16.5" customHeight="1">
      <c r="A82" s="95"/>
      <c r="B82" s="442"/>
      <c r="C82" s="442"/>
      <c r="D82" s="442"/>
      <c r="E82" s="442"/>
      <c r="F82" s="442"/>
      <c r="G82" s="96"/>
      <c r="H82" s="110" t="s">
        <v>1025</v>
      </c>
      <c r="I82" s="97"/>
      <c r="J82" s="98"/>
      <c r="K82" s="99"/>
      <c r="L82" s="100"/>
    </row>
    <row r="83" spans="1:13" s="46" customFormat="1" ht="40.5" customHeight="1">
      <c r="A83" s="67" t="s">
        <v>77</v>
      </c>
      <c r="B83" s="68" t="s">
        <v>990</v>
      </c>
      <c r="C83" s="68" t="s">
        <v>1017</v>
      </c>
      <c r="D83" s="68" t="s">
        <v>1019</v>
      </c>
      <c r="E83" s="68" t="s">
        <v>1020</v>
      </c>
      <c r="F83" s="68" t="s">
        <v>1016</v>
      </c>
      <c r="G83" s="68" t="s">
        <v>1015</v>
      </c>
      <c r="H83" s="68" t="s">
        <v>1014</v>
      </c>
      <c r="I83" s="74" t="s">
        <v>893</v>
      </c>
      <c r="J83" s="74" t="s">
        <v>894</v>
      </c>
      <c r="K83" s="75"/>
      <c r="L83" s="75"/>
    </row>
    <row r="84" spans="1:13" ht="15" customHeight="1">
      <c r="A84" s="36" t="s">
        <v>1159</v>
      </c>
      <c r="B84" s="106">
        <v>250</v>
      </c>
      <c r="C84" s="111" t="s">
        <v>1018</v>
      </c>
      <c r="D84" s="111">
        <v>-30</v>
      </c>
      <c r="E84" s="111">
        <v>17.3</v>
      </c>
      <c r="F84" s="81">
        <v>4</v>
      </c>
      <c r="G84" s="107">
        <v>0.14000000000000001</v>
      </c>
      <c r="H84" s="60">
        <v>3.51</v>
      </c>
      <c r="I84" s="202">
        <v>5196.6333333333332</v>
      </c>
      <c r="J84" s="69">
        <f t="shared" ref="J84:J98" si="10">I84*0.9</f>
        <v>4676.97</v>
      </c>
      <c r="K84" s="70"/>
      <c r="L84" s="70"/>
    </row>
    <row r="85" spans="1:13" s="303" customFormat="1" ht="15" customHeight="1">
      <c r="A85" s="384" t="s">
        <v>2883</v>
      </c>
      <c r="B85" s="495" t="s">
        <v>2882</v>
      </c>
      <c r="C85" s="496"/>
      <c r="D85" s="496"/>
      <c r="E85" s="496"/>
      <c r="F85" s="496"/>
      <c r="G85" s="496"/>
      <c r="H85" s="497"/>
      <c r="I85" s="202">
        <v>1500.3183333333334</v>
      </c>
      <c r="J85" s="202">
        <f t="shared" ref="J85" si="11">I85*0.9</f>
        <v>1350.2865000000002</v>
      </c>
      <c r="K85" s="203"/>
      <c r="L85" s="203"/>
      <c r="M85" s="39"/>
    </row>
    <row r="86" spans="1:13" ht="15" customHeight="1">
      <c r="A86" s="36" t="s">
        <v>1160</v>
      </c>
      <c r="B86" s="495" t="s">
        <v>1030</v>
      </c>
      <c r="C86" s="496"/>
      <c r="D86" s="496"/>
      <c r="E86" s="496"/>
      <c r="F86" s="496"/>
      <c r="G86" s="496"/>
      <c r="H86" s="497"/>
      <c r="I86" s="202">
        <v>1500.3183333333334</v>
      </c>
      <c r="J86" s="69">
        <f t="shared" si="10"/>
        <v>1350.2865000000002</v>
      </c>
      <c r="K86" s="70"/>
      <c r="L86" s="70"/>
    </row>
    <row r="87" spans="1:13" ht="15" customHeight="1">
      <c r="A87" s="36" t="s">
        <v>1161</v>
      </c>
      <c r="B87" s="106">
        <v>400</v>
      </c>
      <c r="C87" s="111" t="s">
        <v>1018</v>
      </c>
      <c r="D87" s="111">
        <v>-30</v>
      </c>
      <c r="E87" s="111">
        <v>36.5</v>
      </c>
      <c r="F87" s="81">
        <v>9</v>
      </c>
      <c r="G87" s="107">
        <v>0.36</v>
      </c>
      <c r="H87" s="60">
        <v>7.01</v>
      </c>
      <c r="I87" s="202">
        <v>6688.5700000000006</v>
      </c>
      <c r="J87" s="69">
        <f t="shared" si="10"/>
        <v>6019.7130000000006</v>
      </c>
      <c r="K87" s="70"/>
      <c r="L87" s="70"/>
    </row>
    <row r="88" spans="1:13" s="303" customFormat="1" ht="15" customHeight="1">
      <c r="A88" s="400" t="s">
        <v>3031</v>
      </c>
      <c r="B88" s="495" t="s">
        <v>3034</v>
      </c>
      <c r="C88" s="496"/>
      <c r="D88" s="496"/>
      <c r="E88" s="496"/>
      <c r="F88" s="496"/>
      <c r="G88" s="496"/>
      <c r="H88" s="497"/>
      <c r="I88" s="202">
        <v>1801.6666666666667</v>
      </c>
      <c r="J88" s="202">
        <f t="shared" ref="J88" si="12">I88*0.9</f>
        <v>1621.5</v>
      </c>
      <c r="K88" s="203"/>
      <c r="L88" s="203"/>
      <c r="M88" s="39"/>
    </row>
    <row r="89" spans="1:13" ht="15" customHeight="1">
      <c r="A89" s="36" t="s">
        <v>1162</v>
      </c>
      <c r="B89" s="495" t="s">
        <v>1031</v>
      </c>
      <c r="C89" s="496"/>
      <c r="D89" s="496"/>
      <c r="E89" s="496"/>
      <c r="F89" s="496"/>
      <c r="G89" s="496"/>
      <c r="H89" s="497"/>
      <c r="I89" s="202">
        <v>1802.0583333333332</v>
      </c>
      <c r="J89" s="69">
        <f t="shared" si="10"/>
        <v>1621.8525</v>
      </c>
      <c r="K89" s="70"/>
      <c r="L89" s="70"/>
    </row>
    <row r="90" spans="1:13" ht="15" customHeight="1">
      <c r="A90" s="36" t="s">
        <v>1163</v>
      </c>
      <c r="B90" s="495" t="s">
        <v>1032</v>
      </c>
      <c r="C90" s="496"/>
      <c r="D90" s="496"/>
      <c r="E90" s="496"/>
      <c r="F90" s="496"/>
      <c r="G90" s="496"/>
      <c r="H90" s="497"/>
      <c r="I90" s="202">
        <v>1802.0583333333332</v>
      </c>
      <c r="J90" s="69">
        <f t="shared" si="10"/>
        <v>1621.8525</v>
      </c>
      <c r="K90" s="70"/>
      <c r="L90" s="70"/>
    </row>
    <row r="91" spans="1:13" ht="15" customHeight="1">
      <c r="A91" s="36" t="s">
        <v>1164</v>
      </c>
      <c r="B91" s="106">
        <v>1000</v>
      </c>
      <c r="C91" s="111" t="s">
        <v>1018</v>
      </c>
      <c r="D91" s="111">
        <v>-30</v>
      </c>
      <c r="E91" s="111">
        <v>19.7</v>
      </c>
      <c r="F91" s="81">
        <v>16.899999999999999</v>
      </c>
      <c r="G91" s="107">
        <v>0.72</v>
      </c>
      <c r="H91" s="60">
        <v>24.32</v>
      </c>
      <c r="I91" s="202">
        <v>8364.9033333333336</v>
      </c>
      <c r="J91" s="69">
        <f t="shared" si="10"/>
        <v>7528.4130000000005</v>
      </c>
      <c r="K91" s="70"/>
      <c r="L91" s="70"/>
    </row>
    <row r="92" spans="1:13" ht="15" customHeight="1">
      <c r="A92" s="36" t="s">
        <v>1165</v>
      </c>
      <c r="B92" s="495" t="s">
        <v>1027</v>
      </c>
      <c r="C92" s="496"/>
      <c r="D92" s="496"/>
      <c r="E92" s="496"/>
      <c r="F92" s="496"/>
      <c r="G92" s="496"/>
      <c r="H92" s="497"/>
      <c r="I92" s="202">
        <v>1961.3100000000002</v>
      </c>
      <c r="J92" s="69">
        <f t="shared" si="10"/>
        <v>1765.1790000000001</v>
      </c>
      <c r="K92" s="70"/>
      <c r="L92" s="70"/>
    </row>
    <row r="93" spans="1:13" ht="15" customHeight="1">
      <c r="A93" s="36" t="s">
        <v>1166</v>
      </c>
      <c r="B93" s="495" t="s">
        <v>1028</v>
      </c>
      <c r="C93" s="496"/>
      <c r="D93" s="496"/>
      <c r="E93" s="496"/>
      <c r="F93" s="496"/>
      <c r="G93" s="496"/>
      <c r="H93" s="497"/>
      <c r="I93" s="202">
        <v>2589.9349999999999</v>
      </c>
      <c r="J93" s="69">
        <f t="shared" si="10"/>
        <v>2330.9414999999999</v>
      </c>
      <c r="K93" s="70"/>
      <c r="L93" s="70"/>
    </row>
    <row r="94" spans="1:13" ht="15" customHeight="1">
      <c r="A94" s="36" t="s">
        <v>1167</v>
      </c>
      <c r="B94" s="495" t="s">
        <v>1029</v>
      </c>
      <c r="C94" s="496"/>
      <c r="D94" s="496"/>
      <c r="E94" s="496"/>
      <c r="F94" s="496"/>
      <c r="G94" s="496"/>
      <c r="H94" s="497"/>
      <c r="I94" s="202">
        <v>2095.416666666667</v>
      </c>
      <c r="J94" s="69">
        <f t="shared" si="10"/>
        <v>1885.8750000000002</v>
      </c>
      <c r="K94" s="70"/>
      <c r="L94" s="70"/>
    </row>
    <row r="95" spans="1:13" ht="15" customHeight="1">
      <c r="A95" s="36" t="s">
        <v>1168</v>
      </c>
      <c r="B95" s="106">
        <v>1600</v>
      </c>
      <c r="C95" s="111" t="s">
        <v>1018</v>
      </c>
      <c r="D95" s="111">
        <v>-30</v>
      </c>
      <c r="E95" s="111">
        <v>21.6</v>
      </c>
      <c r="F95" s="81">
        <v>28</v>
      </c>
      <c r="G95" s="107">
        <v>1.19</v>
      </c>
      <c r="H95" s="60">
        <v>11.06</v>
      </c>
      <c r="I95" s="202">
        <v>8800.7500000000018</v>
      </c>
      <c r="J95" s="69">
        <f t="shared" si="10"/>
        <v>7920.675000000002</v>
      </c>
      <c r="K95" s="70"/>
      <c r="L95" s="70"/>
    </row>
    <row r="96" spans="1:13" s="303" customFormat="1" ht="15" customHeight="1">
      <c r="A96" s="400" t="s">
        <v>3032</v>
      </c>
      <c r="B96" s="495" t="s">
        <v>3033</v>
      </c>
      <c r="C96" s="496"/>
      <c r="D96" s="496"/>
      <c r="E96" s="496"/>
      <c r="F96" s="496"/>
      <c r="G96" s="496"/>
      <c r="H96" s="497"/>
      <c r="I96" s="202">
        <v>2128.3333333333335</v>
      </c>
      <c r="J96" s="202">
        <f t="shared" ref="J96" si="13">I96*0.9</f>
        <v>1915.5000000000002</v>
      </c>
      <c r="K96" s="203"/>
      <c r="L96" s="203"/>
      <c r="M96" s="39"/>
    </row>
    <row r="97" spans="1:13" ht="15" customHeight="1">
      <c r="A97" s="36" t="s">
        <v>1169</v>
      </c>
      <c r="B97" s="495" t="s">
        <v>1033</v>
      </c>
      <c r="C97" s="496"/>
      <c r="D97" s="496"/>
      <c r="E97" s="496"/>
      <c r="F97" s="496"/>
      <c r="G97" s="496"/>
      <c r="H97" s="497"/>
      <c r="I97" s="202">
        <v>2128.9433333333336</v>
      </c>
      <c r="J97" s="69">
        <f t="shared" si="10"/>
        <v>1916.0490000000002</v>
      </c>
      <c r="K97" s="70"/>
      <c r="L97" s="70"/>
    </row>
    <row r="98" spans="1:13" s="46" customFormat="1" ht="15" customHeight="1">
      <c r="A98" s="36" t="s">
        <v>1170</v>
      </c>
      <c r="B98" s="495" t="s">
        <v>1034</v>
      </c>
      <c r="C98" s="496"/>
      <c r="D98" s="496"/>
      <c r="E98" s="496"/>
      <c r="F98" s="496"/>
      <c r="G98" s="496"/>
      <c r="H98" s="497"/>
      <c r="I98" s="202">
        <v>2690.5149999999999</v>
      </c>
      <c r="J98" s="69">
        <f t="shared" si="10"/>
        <v>2421.4634999999998</v>
      </c>
      <c r="K98" s="70"/>
      <c r="L98" s="70"/>
      <c r="M98" s="39"/>
    </row>
    <row r="99" spans="1:13" s="46" customFormat="1" ht="16.5" customHeight="1">
      <c r="A99" s="76"/>
      <c r="B99" s="76"/>
      <c r="C99" s="76"/>
      <c r="D99" s="76"/>
      <c r="E99" s="76"/>
      <c r="F99" s="76"/>
      <c r="G99" s="76"/>
      <c r="H99" s="76"/>
      <c r="I99" s="77"/>
      <c r="J99" s="77"/>
      <c r="K99" s="78"/>
      <c r="L99" s="78"/>
    </row>
    <row r="100" spans="1:13" s="46" customFormat="1" ht="16.5" customHeight="1">
      <c r="A100" s="57" t="s">
        <v>1037</v>
      </c>
      <c r="B100" s="58"/>
      <c r="C100" s="58"/>
      <c r="D100" s="58"/>
      <c r="E100" s="58"/>
      <c r="F100" s="58"/>
      <c r="G100" s="58"/>
      <c r="H100" s="58"/>
      <c r="I100" s="64"/>
      <c r="J100" s="65"/>
      <c r="K100" s="66"/>
      <c r="L100" s="352"/>
    </row>
    <row r="101" spans="1:13" s="46" customFormat="1" ht="16.5" customHeight="1">
      <c r="A101" s="83"/>
      <c r="B101" s="440" t="s">
        <v>1036</v>
      </c>
      <c r="C101" s="440"/>
      <c r="D101" s="440"/>
      <c r="E101" s="440"/>
      <c r="F101" s="440"/>
      <c r="G101" s="84"/>
      <c r="H101" s="223" t="s">
        <v>3125</v>
      </c>
      <c r="I101" s="85"/>
      <c r="J101" s="86"/>
      <c r="K101" s="87"/>
      <c r="L101" s="88"/>
    </row>
    <row r="102" spans="1:13" s="46" customFormat="1" ht="16.5" customHeight="1">
      <c r="A102" s="89"/>
      <c r="B102" s="441"/>
      <c r="C102" s="441"/>
      <c r="D102" s="441"/>
      <c r="E102" s="441"/>
      <c r="F102" s="441"/>
      <c r="G102" s="90"/>
      <c r="H102" s="109" t="s">
        <v>1022</v>
      </c>
      <c r="I102" s="91"/>
      <c r="J102" s="92"/>
      <c r="K102" s="93"/>
      <c r="L102" s="94"/>
    </row>
    <row r="103" spans="1:13" s="46" customFormat="1" ht="16.5" customHeight="1">
      <c r="A103" s="89"/>
      <c r="B103" s="441"/>
      <c r="C103" s="441"/>
      <c r="D103" s="441"/>
      <c r="E103" s="441"/>
      <c r="F103" s="441"/>
      <c r="G103" s="90"/>
      <c r="H103" s="109" t="s">
        <v>1023</v>
      </c>
      <c r="I103" s="91"/>
      <c r="J103" s="92"/>
      <c r="K103" s="93"/>
      <c r="L103" s="94"/>
    </row>
    <row r="104" spans="1:13" s="46" customFormat="1" ht="16.5" customHeight="1">
      <c r="A104" s="89"/>
      <c r="B104" s="441"/>
      <c r="C104" s="441"/>
      <c r="D104" s="441"/>
      <c r="E104" s="441"/>
      <c r="F104" s="441"/>
      <c r="G104" s="90"/>
      <c r="H104" s="109" t="s">
        <v>1024</v>
      </c>
      <c r="I104" s="91"/>
      <c r="J104" s="92"/>
      <c r="K104" s="93"/>
      <c r="L104" s="94"/>
    </row>
    <row r="105" spans="1:13" s="46" customFormat="1" ht="16.5" customHeight="1">
      <c r="A105" s="95"/>
      <c r="B105" s="442"/>
      <c r="C105" s="442"/>
      <c r="D105" s="442"/>
      <c r="E105" s="442"/>
      <c r="F105" s="442"/>
      <c r="G105" s="96"/>
      <c r="H105" s="110" t="s">
        <v>1035</v>
      </c>
      <c r="I105" s="97"/>
      <c r="J105" s="98"/>
      <c r="K105" s="99"/>
      <c r="L105" s="100"/>
    </row>
    <row r="106" spans="1:13" s="46" customFormat="1" ht="40.5" customHeight="1">
      <c r="A106" s="67" t="s">
        <v>77</v>
      </c>
      <c r="B106" s="68" t="s">
        <v>990</v>
      </c>
      <c r="C106" s="68" t="s">
        <v>1017</v>
      </c>
      <c r="D106" s="68" t="s">
        <v>1019</v>
      </c>
      <c r="E106" s="68" t="s">
        <v>1020</v>
      </c>
      <c r="F106" s="68" t="s">
        <v>1016</v>
      </c>
      <c r="G106" s="68" t="s">
        <v>1015</v>
      </c>
      <c r="H106" s="68" t="s">
        <v>1014</v>
      </c>
      <c r="I106" s="74" t="s">
        <v>893</v>
      </c>
      <c r="J106" s="74" t="s">
        <v>894</v>
      </c>
      <c r="K106" s="75"/>
      <c r="L106" s="75"/>
    </row>
    <row r="107" spans="1:13" ht="15" customHeight="1">
      <c r="A107" s="36" t="s">
        <v>362</v>
      </c>
      <c r="B107" s="106">
        <v>500</v>
      </c>
      <c r="C107" s="436" t="s">
        <v>1018</v>
      </c>
      <c r="D107" s="436">
        <v>-30</v>
      </c>
      <c r="E107" s="116">
        <v>21.3</v>
      </c>
      <c r="F107" s="81">
        <v>8.6999999999999993</v>
      </c>
      <c r="G107" s="107">
        <v>0.36</v>
      </c>
      <c r="H107" s="60">
        <v>0.56000000000000005</v>
      </c>
      <c r="I107" s="202">
        <v>6336.54</v>
      </c>
      <c r="J107" s="69">
        <f t="shared" ref="J107:J124" si="14">I107*0.9</f>
        <v>5702.8860000000004</v>
      </c>
      <c r="K107" s="70"/>
      <c r="L107" s="70"/>
    </row>
    <row r="108" spans="1:13" ht="15" customHeight="1">
      <c r="A108" s="36" t="s">
        <v>363</v>
      </c>
      <c r="B108" s="106">
        <v>500</v>
      </c>
      <c r="C108" s="437"/>
      <c r="D108" s="437"/>
      <c r="E108" s="116">
        <v>40.4</v>
      </c>
      <c r="F108" s="81">
        <v>11.9</v>
      </c>
      <c r="G108" s="107">
        <v>0.5</v>
      </c>
      <c r="H108" s="60">
        <v>1.32</v>
      </c>
      <c r="I108" s="202">
        <v>6604.753333333334</v>
      </c>
      <c r="J108" s="69">
        <f t="shared" si="14"/>
        <v>5944.2780000000012</v>
      </c>
      <c r="K108" s="70"/>
      <c r="L108" s="70"/>
    </row>
    <row r="109" spans="1:13" ht="15" customHeight="1">
      <c r="A109" s="36" t="s">
        <v>364</v>
      </c>
      <c r="B109" s="106">
        <v>1000</v>
      </c>
      <c r="C109" s="437"/>
      <c r="D109" s="437"/>
      <c r="E109" s="116">
        <v>23.1</v>
      </c>
      <c r="F109" s="81">
        <v>18</v>
      </c>
      <c r="G109" s="107">
        <v>0.76</v>
      </c>
      <c r="H109" s="60">
        <v>2.84</v>
      </c>
      <c r="I109" s="202">
        <v>6780.7683333333334</v>
      </c>
      <c r="J109" s="69">
        <f t="shared" si="14"/>
        <v>6102.6914999999999</v>
      </c>
      <c r="K109" s="70"/>
      <c r="L109" s="70"/>
    </row>
    <row r="110" spans="1:13" ht="15" customHeight="1">
      <c r="A110" s="36" t="s">
        <v>365</v>
      </c>
      <c r="B110" s="106">
        <v>1000</v>
      </c>
      <c r="C110" s="437"/>
      <c r="D110" s="437"/>
      <c r="E110" s="116">
        <v>41.5</v>
      </c>
      <c r="F110" s="81">
        <v>24.3</v>
      </c>
      <c r="G110" s="107">
        <v>1.01</v>
      </c>
      <c r="H110" s="60">
        <v>6.63</v>
      </c>
      <c r="I110" s="202">
        <v>8012.8733333333339</v>
      </c>
      <c r="J110" s="69">
        <f t="shared" si="14"/>
        <v>7211.5860000000002</v>
      </c>
      <c r="K110" s="70"/>
      <c r="L110" s="70"/>
    </row>
    <row r="111" spans="1:13" ht="15" customHeight="1">
      <c r="A111" s="36" t="s">
        <v>366</v>
      </c>
      <c r="B111" s="106">
        <v>1600</v>
      </c>
      <c r="C111" s="437"/>
      <c r="D111" s="437"/>
      <c r="E111" s="116">
        <v>23.9</v>
      </c>
      <c r="F111" s="81">
        <v>29.2</v>
      </c>
      <c r="G111" s="107">
        <v>1.22</v>
      </c>
      <c r="H111" s="60">
        <v>5.12</v>
      </c>
      <c r="I111" s="202">
        <v>7660.8433333333342</v>
      </c>
      <c r="J111" s="69">
        <f t="shared" si="14"/>
        <v>6894.7590000000009</v>
      </c>
      <c r="K111" s="70"/>
      <c r="L111" s="70"/>
    </row>
    <row r="112" spans="1:13" ht="15" customHeight="1">
      <c r="A112" s="36" t="s">
        <v>557</v>
      </c>
      <c r="B112" s="106">
        <v>1600</v>
      </c>
      <c r="C112" s="437"/>
      <c r="D112" s="437"/>
      <c r="E112" s="81">
        <v>42</v>
      </c>
      <c r="F112" s="81">
        <v>39.1</v>
      </c>
      <c r="G112" s="107">
        <v>1.66</v>
      </c>
      <c r="H112" s="60">
        <v>11.59</v>
      </c>
      <c r="I112" s="202">
        <v>8800.7500000000018</v>
      </c>
      <c r="J112" s="69">
        <f t="shared" si="14"/>
        <v>7920.675000000002</v>
      </c>
      <c r="K112" s="70"/>
      <c r="L112" s="70"/>
    </row>
    <row r="113" spans="1:12" ht="15" customHeight="1">
      <c r="A113" s="36" t="s">
        <v>367</v>
      </c>
      <c r="B113" s="106">
        <v>2000</v>
      </c>
      <c r="C113" s="437"/>
      <c r="D113" s="437"/>
      <c r="E113" s="81">
        <v>23</v>
      </c>
      <c r="F113" s="81">
        <v>35.9</v>
      </c>
      <c r="G113" s="107">
        <v>1.51</v>
      </c>
      <c r="H113" s="60">
        <v>5.43</v>
      </c>
      <c r="I113" s="202">
        <v>7836.8583333333345</v>
      </c>
      <c r="J113" s="69">
        <f t="shared" si="14"/>
        <v>7053.1725000000015</v>
      </c>
      <c r="K113" s="70"/>
      <c r="L113" s="70"/>
    </row>
    <row r="114" spans="1:12" ht="15" customHeight="1">
      <c r="A114" s="36" t="s">
        <v>558</v>
      </c>
      <c r="B114" s="106">
        <v>2000</v>
      </c>
      <c r="C114" s="437"/>
      <c r="D114" s="437"/>
      <c r="E114" s="116">
        <v>41.1</v>
      </c>
      <c r="F114" s="81">
        <v>48.2</v>
      </c>
      <c r="G114" s="107">
        <v>2.0499999999999998</v>
      </c>
      <c r="H114" s="60">
        <v>12.69</v>
      </c>
      <c r="I114" s="202">
        <v>10560.9</v>
      </c>
      <c r="J114" s="69">
        <f t="shared" si="14"/>
        <v>9504.81</v>
      </c>
      <c r="K114" s="70"/>
      <c r="L114" s="70"/>
    </row>
    <row r="115" spans="1:12" ht="15" customHeight="1">
      <c r="A115" s="36" t="s">
        <v>559</v>
      </c>
      <c r="B115" s="106">
        <v>3050</v>
      </c>
      <c r="C115" s="437"/>
      <c r="D115" s="437"/>
      <c r="E115" s="116">
        <v>18.8</v>
      </c>
      <c r="F115" s="81">
        <v>50.5</v>
      </c>
      <c r="G115" s="107">
        <v>2.16</v>
      </c>
      <c r="H115" s="60">
        <v>10.92</v>
      </c>
      <c r="I115" s="202">
        <v>9420.9933333333338</v>
      </c>
      <c r="J115" s="69">
        <f t="shared" si="14"/>
        <v>8478.8940000000002</v>
      </c>
      <c r="K115" s="70"/>
      <c r="L115" s="70"/>
    </row>
    <row r="116" spans="1:12" ht="15" customHeight="1">
      <c r="A116" s="36" t="s">
        <v>560</v>
      </c>
      <c r="B116" s="106">
        <v>3050</v>
      </c>
      <c r="C116" s="437"/>
      <c r="D116" s="437"/>
      <c r="E116" s="116">
        <v>36.299999999999997</v>
      </c>
      <c r="F116" s="81">
        <v>68.5</v>
      </c>
      <c r="G116" s="107">
        <v>2.92</v>
      </c>
      <c r="H116" s="60">
        <v>26.2</v>
      </c>
      <c r="I116" s="202">
        <v>11533.173333333334</v>
      </c>
      <c r="J116" s="69">
        <f t="shared" si="14"/>
        <v>10379.856000000002</v>
      </c>
      <c r="K116" s="70"/>
      <c r="L116" s="70"/>
    </row>
    <row r="117" spans="1:12" ht="15" customHeight="1">
      <c r="A117" s="36" t="s">
        <v>368</v>
      </c>
      <c r="B117" s="106">
        <v>3550</v>
      </c>
      <c r="C117" s="437"/>
      <c r="D117" s="437"/>
      <c r="E117" s="116">
        <v>20.5</v>
      </c>
      <c r="F117" s="81">
        <v>58.9</v>
      </c>
      <c r="G117" s="107">
        <v>2.52</v>
      </c>
      <c r="H117" s="60">
        <v>11.18</v>
      </c>
      <c r="I117" s="202">
        <v>10736.915000000001</v>
      </c>
      <c r="J117" s="69">
        <f t="shared" si="14"/>
        <v>9663.2235000000019</v>
      </c>
      <c r="K117" s="70"/>
      <c r="L117" s="70"/>
    </row>
    <row r="118" spans="1:12" ht="15" customHeight="1">
      <c r="A118" s="36" t="s">
        <v>369</v>
      </c>
      <c r="B118" s="106">
        <v>3550</v>
      </c>
      <c r="C118" s="437"/>
      <c r="D118" s="437"/>
      <c r="E118" s="116">
        <v>36.4</v>
      </c>
      <c r="F118" s="81">
        <v>79.8</v>
      </c>
      <c r="G118" s="107">
        <v>3.42</v>
      </c>
      <c r="H118" s="60">
        <v>26.61</v>
      </c>
      <c r="I118" s="202">
        <v>14081.200000000003</v>
      </c>
      <c r="J118" s="69">
        <f t="shared" si="14"/>
        <v>12673.080000000002</v>
      </c>
      <c r="K118" s="70"/>
      <c r="L118" s="70"/>
    </row>
    <row r="119" spans="1:12" ht="15" customHeight="1">
      <c r="A119" s="36" t="s">
        <v>370</v>
      </c>
      <c r="B119" s="106">
        <v>4500</v>
      </c>
      <c r="C119" s="437"/>
      <c r="D119" s="437"/>
      <c r="E119" s="116">
        <v>20.7</v>
      </c>
      <c r="F119" s="81">
        <v>77.099999999999994</v>
      </c>
      <c r="G119" s="107">
        <v>3.31</v>
      </c>
      <c r="H119" s="60">
        <v>15.83</v>
      </c>
      <c r="I119" s="202">
        <v>13905.184999999999</v>
      </c>
      <c r="J119" s="69">
        <f t="shared" si="14"/>
        <v>12514.666499999999</v>
      </c>
      <c r="K119" s="70"/>
      <c r="L119" s="70"/>
    </row>
    <row r="120" spans="1:12" ht="15" customHeight="1">
      <c r="A120" s="36" t="s">
        <v>371</v>
      </c>
      <c r="B120" s="106">
        <v>4500</v>
      </c>
      <c r="C120" s="437"/>
      <c r="D120" s="437"/>
      <c r="E120" s="116">
        <v>36.700000000000003</v>
      </c>
      <c r="F120" s="81">
        <v>101.3</v>
      </c>
      <c r="G120" s="107">
        <v>4.32</v>
      </c>
      <c r="H120" s="60">
        <v>13.57</v>
      </c>
      <c r="I120" s="202">
        <v>17601.500000000004</v>
      </c>
      <c r="J120" s="69">
        <f t="shared" si="14"/>
        <v>15841.350000000004</v>
      </c>
      <c r="K120" s="70"/>
      <c r="L120" s="70"/>
    </row>
    <row r="121" spans="1:12" ht="15" customHeight="1">
      <c r="A121" s="36" t="s">
        <v>372</v>
      </c>
      <c r="B121" s="106">
        <v>6500</v>
      </c>
      <c r="C121" s="437"/>
      <c r="D121" s="437"/>
      <c r="E121" s="116">
        <v>20.7</v>
      </c>
      <c r="F121" s="81">
        <v>111.8</v>
      </c>
      <c r="G121" s="107">
        <v>4.79</v>
      </c>
      <c r="H121" s="60">
        <v>22.77</v>
      </c>
      <c r="I121" s="202">
        <v>17601.500000000004</v>
      </c>
      <c r="J121" s="69">
        <f t="shared" si="14"/>
        <v>15841.350000000004</v>
      </c>
      <c r="K121" s="70"/>
      <c r="L121" s="70"/>
    </row>
    <row r="122" spans="1:12" ht="15" customHeight="1">
      <c r="A122" s="36" t="s">
        <v>373</v>
      </c>
      <c r="B122" s="106">
        <v>6500</v>
      </c>
      <c r="C122" s="437"/>
      <c r="D122" s="437"/>
      <c r="E122" s="116">
        <v>36.700000000000003</v>
      </c>
      <c r="F122" s="81">
        <v>147.1</v>
      </c>
      <c r="G122" s="107">
        <v>6.3</v>
      </c>
      <c r="H122" s="60">
        <v>20.59</v>
      </c>
      <c r="I122" s="202">
        <v>24642.100000000002</v>
      </c>
      <c r="J122" s="69">
        <f t="shared" si="14"/>
        <v>22177.890000000003</v>
      </c>
      <c r="K122" s="70"/>
      <c r="L122" s="70"/>
    </row>
    <row r="123" spans="1:12" ht="15" customHeight="1">
      <c r="A123" s="36" t="s">
        <v>374</v>
      </c>
      <c r="B123" s="106">
        <v>8000</v>
      </c>
      <c r="C123" s="437"/>
      <c r="D123" s="437"/>
      <c r="E123" s="81">
        <v>22</v>
      </c>
      <c r="F123" s="81">
        <v>140</v>
      </c>
      <c r="G123" s="107">
        <v>6</v>
      </c>
      <c r="H123" s="60">
        <v>38.770000000000003</v>
      </c>
      <c r="I123" s="202">
        <v>22001.875</v>
      </c>
      <c r="J123" s="69">
        <f t="shared" si="14"/>
        <v>19801.6875</v>
      </c>
      <c r="K123" s="70"/>
      <c r="L123" s="70"/>
    </row>
    <row r="124" spans="1:12" ht="15" customHeight="1">
      <c r="A124" s="36" t="s">
        <v>375</v>
      </c>
      <c r="B124" s="106">
        <v>8000</v>
      </c>
      <c r="C124" s="438"/>
      <c r="D124" s="438"/>
      <c r="E124" s="81">
        <v>38</v>
      </c>
      <c r="F124" s="81">
        <v>184</v>
      </c>
      <c r="G124" s="107">
        <v>7.88</v>
      </c>
      <c r="H124" s="60">
        <v>34.39</v>
      </c>
      <c r="I124" s="202">
        <v>29042.475000000002</v>
      </c>
      <c r="J124" s="69">
        <f t="shared" si="14"/>
        <v>26138.227500000001</v>
      </c>
      <c r="K124" s="70"/>
      <c r="L124" s="70"/>
    </row>
    <row r="125" spans="1:12" s="46" customFormat="1" ht="16.5" customHeight="1">
      <c r="A125" s="76"/>
      <c r="B125" s="76"/>
      <c r="C125" s="76"/>
      <c r="D125" s="76"/>
      <c r="E125" s="76"/>
      <c r="F125" s="76"/>
      <c r="G125" s="76"/>
      <c r="H125" s="76"/>
      <c r="I125" s="77"/>
      <c r="J125" s="77"/>
      <c r="K125" s="78"/>
      <c r="L125" s="78"/>
    </row>
    <row r="126" spans="1:12" s="46" customFormat="1" ht="16.5" customHeight="1">
      <c r="A126" s="57" t="s">
        <v>1041</v>
      </c>
      <c r="B126" s="58"/>
      <c r="C126" s="58"/>
      <c r="D126" s="58"/>
      <c r="E126" s="58"/>
      <c r="F126" s="58"/>
      <c r="G126" s="58"/>
      <c r="H126" s="58"/>
      <c r="I126" s="64"/>
      <c r="J126" s="65"/>
      <c r="K126" s="66"/>
      <c r="L126" s="352"/>
    </row>
    <row r="127" spans="1:12" s="46" customFormat="1" ht="16.5" customHeight="1">
      <c r="A127" s="83"/>
      <c r="B127" s="440" t="s">
        <v>1050</v>
      </c>
      <c r="C127" s="440"/>
      <c r="D127" s="440"/>
      <c r="E127" s="440"/>
      <c r="F127" s="440"/>
      <c r="G127" s="84"/>
      <c r="H127" s="108" t="s">
        <v>1021</v>
      </c>
      <c r="I127" s="85"/>
      <c r="J127" s="86"/>
      <c r="K127" s="87"/>
      <c r="L127" s="88"/>
    </row>
    <row r="128" spans="1:12" s="46" customFormat="1" ht="16.5" customHeight="1">
      <c r="A128" s="89"/>
      <c r="B128" s="441"/>
      <c r="C128" s="441"/>
      <c r="D128" s="441"/>
      <c r="E128" s="441"/>
      <c r="F128" s="441"/>
      <c r="G128" s="90"/>
      <c r="H128" s="109" t="s">
        <v>1022</v>
      </c>
      <c r="I128" s="91"/>
      <c r="J128" s="92"/>
      <c r="K128" s="93"/>
      <c r="L128" s="94"/>
    </row>
    <row r="129" spans="1:12" s="46" customFormat="1" ht="16.5" customHeight="1">
      <c r="A129" s="89"/>
      <c r="B129" s="441"/>
      <c r="C129" s="441"/>
      <c r="D129" s="441"/>
      <c r="E129" s="441"/>
      <c r="F129" s="441"/>
      <c r="G129" s="90"/>
      <c r="H129" s="109" t="s">
        <v>1039</v>
      </c>
      <c r="I129" s="91"/>
      <c r="J129" s="92"/>
      <c r="K129" s="93"/>
      <c r="L129" s="94"/>
    </row>
    <row r="130" spans="1:12" s="46" customFormat="1" ht="16.5" customHeight="1">
      <c r="A130" s="89"/>
      <c r="B130" s="441"/>
      <c r="C130" s="441"/>
      <c r="D130" s="441"/>
      <c r="E130" s="441"/>
      <c r="F130" s="441"/>
      <c r="G130" s="90"/>
      <c r="H130" s="109" t="s">
        <v>1040</v>
      </c>
      <c r="I130" s="91"/>
      <c r="J130" s="92"/>
      <c r="K130" s="93"/>
      <c r="L130" s="94"/>
    </row>
    <row r="131" spans="1:12" s="46" customFormat="1" ht="16.5" customHeight="1">
      <c r="A131" s="95"/>
      <c r="B131" s="442"/>
      <c r="C131" s="442"/>
      <c r="D131" s="442"/>
      <c r="E131" s="442"/>
      <c r="F131" s="442"/>
      <c r="G131" s="96"/>
      <c r="H131" s="110" t="s">
        <v>1038</v>
      </c>
      <c r="I131" s="97"/>
      <c r="J131" s="98"/>
      <c r="K131" s="99"/>
      <c r="L131" s="100"/>
    </row>
    <row r="132" spans="1:12" s="46" customFormat="1" ht="40.5" customHeight="1">
      <c r="A132" s="67" t="s">
        <v>77</v>
      </c>
      <c r="B132" s="68" t="s">
        <v>990</v>
      </c>
      <c r="C132" s="68" t="s">
        <v>1017</v>
      </c>
      <c r="D132" s="68" t="s">
        <v>1044</v>
      </c>
      <c r="E132" s="68" t="s">
        <v>1020</v>
      </c>
      <c r="F132" s="68" t="s">
        <v>1016</v>
      </c>
      <c r="G132" s="68" t="s">
        <v>1015</v>
      </c>
      <c r="H132" s="68" t="s">
        <v>1014</v>
      </c>
      <c r="I132" s="74" t="s">
        <v>893</v>
      </c>
      <c r="J132" s="74" t="s">
        <v>894</v>
      </c>
      <c r="K132" s="75"/>
      <c r="L132" s="75"/>
    </row>
    <row r="133" spans="1:12" ht="15" customHeight="1">
      <c r="A133" s="36" t="s">
        <v>32</v>
      </c>
      <c r="B133" s="106">
        <v>775</v>
      </c>
      <c r="C133" s="492" t="s">
        <v>1043</v>
      </c>
      <c r="D133" s="436" t="s">
        <v>1045</v>
      </c>
      <c r="E133" s="116">
        <v>17.8</v>
      </c>
      <c r="F133" s="107">
        <v>3.51</v>
      </c>
      <c r="G133" s="107">
        <v>0.6</v>
      </c>
      <c r="H133" s="60">
        <v>3.7</v>
      </c>
      <c r="I133" s="202">
        <v>16877.7</v>
      </c>
      <c r="J133" s="69">
        <f t="shared" ref="J133:J140" si="15">I133*0.9</f>
        <v>15189.93</v>
      </c>
      <c r="K133" s="70"/>
      <c r="L133" s="70"/>
    </row>
    <row r="134" spans="1:12" ht="15" customHeight="1">
      <c r="A134" s="36" t="s">
        <v>33</v>
      </c>
      <c r="B134" s="106">
        <v>1210</v>
      </c>
      <c r="C134" s="493"/>
      <c r="D134" s="437"/>
      <c r="E134" s="116">
        <v>17.3</v>
      </c>
      <c r="F134" s="107">
        <v>6.05</v>
      </c>
      <c r="G134" s="107">
        <v>1.04</v>
      </c>
      <c r="H134" s="60">
        <v>8.1</v>
      </c>
      <c r="I134" s="202">
        <v>18654.3</v>
      </c>
      <c r="J134" s="69">
        <f t="shared" si="15"/>
        <v>16788.87</v>
      </c>
      <c r="K134" s="70"/>
      <c r="L134" s="70"/>
    </row>
    <row r="135" spans="1:12" ht="15" customHeight="1">
      <c r="A135" s="36" t="s">
        <v>34</v>
      </c>
      <c r="B135" s="106">
        <v>1460</v>
      </c>
      <c r="C135" s="493"/>
      <c r="D135" s="437"/>
      <c r="E135" s="116">
        <v>17.3</v>
      </c>
      <c r="F135" s="107">
        <v>7.8</v>
      </c>
      <c r="G135" s="107">
        <v>1.25</v>
      </c>
      <c r="H135" s="60">
        <v>8.1999999999999993</v>
      </c>
      <c r="I135" s="202">
        <v>21319.200000000001</v>
      </c>
      <c r="J135" s="69">
        <f t="shared" si="15"/>
        <v>19187.280000000002</v>
      </c>
      <c r="K135" s="70"/>
      <c r="L135" s="70"/>
    </row>
    <row r="136" spans="1:12" ht="15" customHeight="1">
      <c r="A136" s="36" t="s">
        <v>987</v>
      </c>
      <c r="B136" s="106">
        <v>1760</v>
      </c>
      <c r="C136" s="493"/>
      <c r="D136" s="437"/>
      <c r="E136" s="116">
        <v>16.899999999999999</v>
      </c>
      <c r="F136" s="107">
        <v>9.32</v>
      </c>
      <c r="G136" s="107">
        <v>1.6</v>
      </c>
      <c r="H136" s="60">
        <v>15.2</v>
      </c>
      <c r="I136" s="202">
        <v>23984.100000000002</v>
      </c>
      <c r="J136" s="69">
        <f t="shared" si="15"/>
        <v>21585.690000000002</v>
      </c>
      <c r="K136" s="70"/>
      <c r="L136" s="70"/>
    </row>
    <row r="137" spans="1:12" ht="15" customHeight="1">
      <c r="A137" s="36" t="s">
        <v>35</v>
      </c>
      <c r="B137" s="106">
        <v>2040</v>
      </c>
      <c r="C137" s="493"/>
      <c r="D137" s="437"/>
      <c r="E137" s="116">
        <v>16.899999999999999</v>
      </c>
      <c r="F137" s="81">
        <v>10.8</v>
      </c>
      <c r="G137" s="107">
        <v>1.86</v>
      </c>
      <c r="H137" s="60">
        <v>15.1</v>
      </c>
      <c r="I137" s="202">
        <v>26649.000000000004</v>
      </c>
      <c r="J137" s="69">
        <f t="shared" si="15"/>
        <v>23984.100000000002</v>
      </c>
      <c r="K137" s="70"/>
      <c r="L137" s="70"/>
    </row>
    <row r="138" spans="1:12" ht="15" customHeight="1">
      <c r="A138" s="36" t="s">
        <v>36</v>
      </c>
      <c r="B138" s="106">
        <v>2760</v>
      </c>
      <c r="C138" s="493"/>
      <c r="D138" s="437"/>
      <c r="E138" s="116">
        <v>16.7</v>
      </c>
      <c r="F138" s="81">
        <v>15.2</v>
      </c>
      <c r="G138" s="107">
        <v>2.6</v>
      </c>
      <c r="H138" s="60">
        <v>25.2</v>
      </c>
      <c r="I138" s="202">
        <v>32867.100000000006</v>
      </c>
      <c r="J138" s="69">
        <f t="shared" si="15"/>
        <v>29580.390000000007</v>
      </c>
      <c r="K138" s="70"/>
      <c r="L138" s="70"/>
    </row>
    <row r="139" spans="1:12" ht="15" customHeight="1">
      <c r="A139" s="36" t="s">
        <v>37</v>
      </c>
      <c r="B139" s="106">
        <v>3880</v>
      </c>
      <c r="C139" s="493"/>
      <c r="D139" s="437"/>
      <c r="E139" s="116">
        <v>17.8</v>
      </c>
      <c r="F139" s="81">
        <v>17.600000000000001</v>
      </c>
      <c r="G139" s="107">
        <v>3.01</v>
      </c>
      <c r="H139" s="60">
        <v>3.7</v>
      </c>
      <c r="I139" s="202">
        <v>41310.18</v>
      </c>
      <c r="J139" s="69">
        <f t="shared" si="15"/>
        <v>37179.162000000004</v>
      </c>
      <c r="K139" s="70"/>
      <c r="L139" s="70"/>
    </row>
    <row r="140" spans="1:12" ht="15" customHeight="1">
      <c r="A140" s="36" t="s">
        <v>38</v>
      </c>
      <c r="B140" s="106">
        <v>4850</v>
      </c>
      <c r="C140" s="494"/>
      <c r="D140" s="438"/>
      <c r="E140" s="116">
        <v>17.3</v>
      </c>
      <c r="F140" s="81">
        <v>24.2</v>
      </c>
      <c r="G140" s="107">
        <v>4.1500000000000004</v>
      </c>
      <c r="H140" s="60">
        <v>8.1999999999999993</v>
      </c>
      <c r="I140" s="202">
        <v>48856.500000000007</v>
      </c>
      <c r="J140" s="69">
        <f t="shared" si="15"/>
        <v>43970.850000000006</v>
      </c>
      <c r="K140" s="70"/>
      <c r="L140" s="70"/>
    </row>
    <row r="141" spans="1:12" s="46" customFormat="1" ht="16.5" customHeight="1">
      <c r="A141" s="76"/>
      <c r="B141" s="76"/>
      <c r="C141" s="76"/>
      <c r="D141" s="76"/>
      <c r="E141" s="76"/>
      <c r="F141" s="76"/>
      <c r="G141" s="76"/>
      <c r="H141" s="76"/>
      <c r="I141" s="77"/>
      <c r="J141" s="77"/>
      <c r="K141" s="78"/>
      <c r="L141" s="78"/>
    </row>
    <row r="142" spans="1:12" s="46" customFormat="1" ht="16.5" customHeight="1">
      <c r="A142" s="57" t="s">
        <v>1042</v>
      </c>
      <c r="B142" s="58"/>
      <c r="C142" s="58"/>
      <c r="D142" s="58"/>
      <c r="E142" s="58"/>
      <c r="F142" s="58"/>
      <c r="G142" s="58"/>
      <c r="H142" s="58"/>
      <c r="I142" s="64"/>
      <c r="J142" s="65"/>
      <c r="K142" s="66"/>
      <c r="L142" s="352"/>
    </row>
    <row r="143" spans="1:12" s="46" customFormat="1" ht="16.5" customHeight="1">
      <c r="A143" s="83"/>
      <c r="B143" s="440" t="s">
        <v>1051</v>
      </c>
      <c r="C143" s="440"/>
      <c r="D143" s="440"/>
      <c r="E143" s="440"/>
      <c r="F143" s="440"/>
      <c r="G143" s="84"/>
      <c r="H143" s="108" t="s">
        <v>1021</v>
      </c>
      <c r="I143" s="85"/>
      <c r="J143" s="86"/>
      <c r="K143" s="87"/>
      <c r="L143" s="88"/>
    </row>
    <row r="144" spans="1:12" s="46" customFormat="1" ht="16.5" customHeight="1">
      <c r="A144" s="89"/>
      <c r="B144" s="441"/>
      <c r="C144" s="441"/>
      <c r="D144" s="441"/>
      <c r="E144" s="441"/>
      <c r="F144" s="441"/>
      <c r="G144" s="90"/>
      <c r="H144" s="109" t="s">
        <v>1022</v>
      </c>
      <c r="I144" s="91"/>
      <c r="J144" s="92"/>
      <c r="K144" s="93"/>
      <c r="L144" s="94"/>
    </row>
    <row r="145" spans="1:12" s="46" customFormat="1" ht="16.5" customHeight="1">
      <c r="A145" s="89"/>
      <c r="B145" s="441"/>
      <c r="C145" s="441"/>
      <c r="D145" s="441"/>
      <c r="E145" s="441"/>
      <c r="F145" s="441"/>
      <c r="G145" s="90"/>
      <c r="H145" s="109" t="s">
        <v>1039</v>
      </c>
      <c r="I145" s="91"/>
      <c r="J145" s="92"/>
      <c r="K145" s="93"/>
      <c r="L145" s="94"/>
    </row>
    <row r="146" spans="1:12" s="46" customFormat="1" ht="16.5" customHeight="1">
      <c r="A146" s="89"/>
      <c r="B146" s="441"/>
      <c r="C146" s="441"/>
      <c r="D146" s="441"/>
      <c r="E146" s="441"/>
      <c r="F146" s="441"/>
      <c r="G146" s="90"/>
      <c r="H146" s="109" t="s">
        <v>1040</v>
      </c>
      <c r="I146" s="91"/>
      <c r="J146" s="92"/>
      <c r="K146" s="93"/>
      <c r="L146" s="94"/>
    </row>
    <row r="147" spans="1:12" s="46" customFormat="1" ht="16.5" customHeight="1">
      <c r="A147" s="95"/>
      <c r="B147" s="442"/>
      <c r="C147" s="442"/>
      <c r="D147" s="442"/>
      <c r="E147" s="442"/>
      <c r="F147" s="442"/>
      <c r="G147" s="96"/>
      <c r="H147" s="110" t="s">
        <v>1038</v>
      </c>
      <c r="I147" s="97"/>
      <c r="J147" s="98"/>
      <c r="K147" s="99"/>
      <c r="L147" s="100"/>
    </row>
    <row r="148" spans="1:12" s="46" customFormat="1" ht="40.5" customHeight="1">
      <c r="A148" s="67" t="s">
        <v>77</v>
      </c>
      <c r="B148" s="68" t="s">
        <v>990</v>
      </c>
      <c r="C148" s="68" t="s">
        <v>1049</v>
      </c>
      <c r="D148" s="68" t="s">
        <v>1044</v>
      </c>
      <c r="E148" s="68" t="s">
        <v>1020</v>
      </c>
      <c r="F148" s="68" t="s">
        <v>1016</v>
      </c>
      <c r="G148" s="68" t="s">
        <v>1046</v>
      </c>
      <c r="H148" s="68" t="s">
        <v>1048</v>
      </c>
      <c r="I148" s="74" t="s">
        <v>893</v>
      </c>
      <c r="J148" s="74" t="s">
        <v>894</v>
      </c>
      <c r="K148" s="75"/>
      <c r="L148" s="75"/>
    </row>
    <row r="149" spans="1:12" ht="15" customHeight="1">
      <c r="A149" s="36" t="s">
        <v>712</v>
      </c>
      <c r="B149" s="106">
        <v>775</v>
      </c>
      <c r="C149" s="436">
        <v>5</v>
      </c>
      <c r="D149" s="436" t="s">
        <v>1045</v>
      </c>
      <c r="E149" s="116">
        <v>16.3</v>
      </c>
      <c r="F149" s="107">
        <v>4.49</v>
      </c>
      <c r="G149" s="488" t="s">
        <v>1047</v>
      </c>
      <c r="H149" s="60">
        <v>88</v>
      </c>
      <c r="I149" s="202">
        <v>17437.000000000004</v>
      </c>
      <c r="J149" s="69">
        <f t="shared" ref="J149:J156" si="16">I149*0.9</f>
        <v>15693.300000000003</v>
      </c>
      <c r="K149" s="70"/>
      <c r="L149" s="70"/>
    </row>
    <row r="150" spans="1:12" ht="15" customHeight="1">
      <c r="A150" s="36" t="s">
        <v>713</v>
      </c>
      <c r="B150" s="106">
        <v>1210</v>
      </c>
      <c r="C150" s="437"/>
      <c r="D150" s="437"/>
      <c r="E150" s="116">
        <v>16.2</v>
      </c>
      <c r="F150" s="81">
        <v>7</v>
      </c>
      <c r="G150" s="489"/>
      <c r="H150" s="60">
        <v>91</v>
      </c>
      <c r="I150" s="202">
        <v>20924.400000000001</v>
      </c>
      <c r="J150" s="69">
        <f t="shared" si="16"/>
        <v>18831.960000000003</v>
      </c>
      <c r="K150" s="70"/>
      <c r="L150" s="70"/>
    </row>
    <row r="151" spans="1:12" ht="15" customHeight="1">
      <c r="A151" s="36" t="s">
        <v>714</v>
      </c>
      <c r="B151" s="106">
        <v>1460</v>
      </c>
      <c r="C151" s="437"/>
      <c r="D151" s="437"/>
      <c r="E151" s="116">
        <v>16.3</v>
      </c>
      <c r="F151" s="107">
        <v>8.35</v>
      </c>
      <c r="G151" s="489"/>
      <c r="H151" s="60">
        <v>92</v>
      </c>
      <c r="I151" s="202">
        <v>23539.950000000004</v>
      </c>
      <c r="J151" s="69">
        <f t="shared" si="16"/>
        <v>21185.955000000005</v>
      </c>
      <c r="K151" s="70"/>
      <c r="L151" s="70"/>
    </row>
    <row r="152" spans="1:12" ht="15" customHeight="1">
      <c r="A152" s="36" t="s">
        <v>715</v>
      </c>
      <c r="B152" s="106">
        <v>1760</v>
      </c>
      <c r="C152" s="437"/>
      <c r="D152" s="437"/>
      <c r="E152" s="116">
        <v>16.2</v>
      </c>
      <c r="F152" s="81">
        <v>10.3</v>
      </c>
      <c r="G152" s="489"/>
      <c r="H152" s="60">
        <v>94</v>
      </c>
      <c r="I152" s="202">
        <v>26155.500000000004</v>
      </c>
      <c r="J152" s="69">
        <f t="shared" si="16"/>
        <v>23539.950000000004</v>
      </c>
      <c r="K152" s="70"/>
      <c r="L152" s="70"/>
    </row>
    <row r="153" spans="1:12" ht="15" customHeight="1">
      <c r="A153" s="36" t="s">
        <v>716</v>
      </c>
      <c r="B153" s="106">
        <v>2040</v>
      </c>
      <c r="C153" s="437"/>
      <c r="D153" s="437"/>
      <c r="E153" s="116">
        <v>16.2</v>
      </c>
      <c r="F153" s="81">
        <v>12</v>
      </c>
      <c r="G153" s="489"/>
      <c r="H153" s="60">
        <v>93</v>
      </c>
      <c r="I153" s="202">
        <v>27899.200000000001</v>
      </c>
      <c r="J153" s="69">
        <f t="shared" si="16"/>
        <v>25109.280000000002</v>
      </c>
      <c r="K153" s="70"/>
      <c r="L153" s="70"/>
    </row>
    <row r="154" spans="1:12" ht="15" customHeight="1">
      <c r="A154" s="36" t="s">
        <v>717</v>
      </c>
      <c r="B154" s="106">
        <v>2760</v>
      </c>
      <c r="C154" s="437"/>
      <c r="D154" s="437"/>
      <c r="E154" s="116">
        <v>16.2</v>
      </c>
      <c r="F154" s="81">
        <v>16.2</v>
      </c>
      <c r="G154" s="489"/>
      <c r="H154" s="60">
        <v>97</v>
      </c>
      <c r="I154" s="202">
        <v>34874.000000000007</v>
      </c>
      <c r="J154" s="69">
        <f t="shared" si="16"/>
        <v>31386.600000000006</v>
      </c>
      <c r="K154" s="70"/>
      <c r="L154" s="70"/>
    </row>
    <row r="155" spans="1:12" ht="15" customHeight="1">
      <c r="A155" s="36" t="s">
        <v>718</v>
      </c>
      <c r="B155" s="106">
        <v>3880</v>
      </c>
      <c r="C155" s="437"/>
      <c r="D155" s="437"/>
      <c r="E155" s="116">
        <v>16.2</v>
      </c>
      <c r="F155" s="81">
        <v>22.6</v>
      </c>
      <c r="G155" s="489"/>
      <c r="H155" s="60">
        <v>88</v>
      </c>
      <c r="I155" s="202">
        <v>43592.5</v>
      </c>
      <c r="J155" s="69">
        <f t="shared" si="16"/>
        <v>39233.25</v>
      </c>
      <c r="K155" s="70"/>
      <c r="L155" s="70"/>
    </row>
    <row r="156" spans="1:12" ht="15" customHeight="1">
      <c r="A156" s="36" t="s">
        <v>719</v>
      </c>
      <c r="B156" s="106">
        <v>4850</v>
      </c>
      <c r="C156" s="438"/>
      <c r="D156" s="438"/>
      <c r="E156" s="116">
        <v>16.100000000000001</v>
      </c>
      <c r="F156" s="81">
        <v>29.1</v>
      </c>
      <c r="G156" s="490"/>
      <c r="H156" s="60">
        <v>91</v>
      </c>
      <c r="I156" s="202">
        <v>56670.250000000007</v>
      </c>
      <c r="J156" s="69">
        <f t="shared" si="16"/>
        <v>51003.225000000006</v>
      </c>
      <c r="K156" s="70"/>
      <c r="L156" s="70"/>
    </row>
    <row r="157" spans="1:12" s="46" customFormat="1" ht="16.5" customHeight="1">
      <c r="A157" s="76"/>
      <c r="B157" s="76"/>
      <c r="C157" s="76"/>
      <c r="D157" s="76"/>
      <c r="E157" s="76"/>
      <c r="F157" s="76"/>
      <c r="G157" s="76"/>
      <c r="H157" s="76"/>
      <c r="I157" s="77"/>
      <c r="J157" s="77"/>
      <c r="K157" s="78"/>
      <c r="L157" s="78"/>
    </row>
    <row r="158" spans="1:12" s="46" customFormat="1" ht="16.5" customHeight="1">
      <c r="A158" s="57" t="s">
        <v>1058</v>
      </c>
      <c r="B158" s="58"/>
      <c r="C158" s="58"/>
      <c r="D158" s="58"/>
      <c r="E158" s="58"/>
      <c r="F158" s="58"/>
      <c r="G158" s="58"/>
      <c r="H158" s="58"/>
      <c r="I158" s="64"/>
      <c r="J158" s="65"/>
      <c r="K158" s="66"/>
      <c r="L158" s="352"/>
    </row>
    <row r="159" spans="1:12" s="46" customFormat="1" ht="16.5" customHeight="1">
      <c r="A159" s="83"/>
      <c r="B159" s="440" t="s">
        <v>1052</v>
      </c>
      <c r="C159" s="440"/>
      <c r="D159" s="440"/>
      <c r="E159" s="440"/>
      <c r="F159" s="440"/>
      <c r="G159" s="84"/>
      <c r="H159" s="108" t="s">
        <v>1056</v>
      </c>
      <c r="I159" s="85"/>
      <c r="J159" s="86"/>
      <c r="K159" s="87"/>
      <c r="L159" s="88"/>
    </row>
    <row r="160" spans="1:12" s="46" customFormat="1" ht="16.5" customHeight="1">
      <c r="A160" s="89"/>
      <c r="B160" s="441"/>
      <c r="C160" s="441"/>
      <c r="D160" s="441"/>
      <c r="E160" s="441"/>
      <c r="F160" s="441"/>
      <c r="G160" s="90"/>
      <c r="H160" s="109" t="s">
        <v>1054</v>
      </c>
      <c r="I160" s="91"/>
      <c r="J160" s="92"/>
      <c r="K160" s="93"/>
      <c r="L160" s="94"/>
    </row>
    <row r="161" spans="1:12" s="46" customFormat="1" ht="16.5" customHeight="1">
      <c r="A161" s="89"/>
      <c r="B161" s="441"/>
      <c r="C161" s="441"/>
      <c r="D161" s="441"/>
      <c r="E161" s="441"/>
      <c r="F161" s="441"/>
      <c r="G161" s="90"/>
      <c r="H161" s="109" t="s">
        <v>1057</v>
      </c>
      <c r="I161" s="91"/>
      <c r="J161" s="92"/>
      <c r="K161" s="93"/>
      <c r="L161" s="94"/>
    </row>
    <row r="162" spans="1:12" s="46" customFormat="1" ht="16.5" customHeight="1">
      <c r="A162" s="89"/>
      <c r="B162" s="441"/>
      <c r="C162" s="441"/>
      <c r="D162" s="441"/>
      <c r="E162" s="441"/>
      <c r="F162" s="441"/>
      <c r="G162" s="90"/>
      <c r="H162" s="109" t="s">
        <v>1053</v>
      </c>
      <c r="I162" s="91"/>
      <c r="J162" s="92"/>
      <c r="K162" s="93"/>
      <c r="L162" s="94"/>
    </row>
    <row r="163" spans="1:12" s="46" customFormat="1" ht="16.5" customHeight="1">
      <c r="A163" s="95"/>
      <c r="B163" s="442"/>
      <c r="C163" s="442"/>
      <c r="D163" s="442"/>
      <c r="E163" s="442"/>
      <c r="F163" s="442"/>
      <c r="G163" s="96"/>
      <c r="H163" s="109" t="s">
        <v>1055</v>
      </c>
      <c r="I163" s="97"/>
      <c r="J163" s="98"/>
      <c r="K163" s="99"/>
      <c r="L163" s="100"/>
    </row>
    <row r="164" spans="1:12" s="46" customFormat="1" ht="40.5" customHeight="1">
      <c r="A164" s="67" t="s">
        <v>77</v>
      </c>
      <c r="B164" s="483"/>
      <c r="C164" s="491"/>
      <c r="D164" s="491"/>
      <c r="E164" s="491"/>
      <c r="F164" s="491"/>
      <c r="G164" s="491"/>
      <c r="H164" s="484"/>
      <c r="I164" s="74" t="s">
        <v>893</v>
      </c>
      <c r="J164" s="74" t="s">
        <v>894</v>
      </c>
      <c r="K164" s="75"/>
      <c r="L164" s="75"/>
    </row>
    <row r="165" spans="1:12" ht="15" customHeight="1">
      <c r="A165" s="36" t="s">
        <v>983</v>
      </c>
      <c r="B165" s="485"/>
      <c r="C165" s="486"/>
      <c r="D165" s="486"/>
      <c r="E165" s="486"/>
      <c r="F165" s="486"/>
      <c r="G165" s="486"/>
      <c r="H165" s="487"/>
      <c r="I165" s="202">
        <v>27956.774999999998</v>
      </c>
      <c r="J165" s="69">
        <f t="shared" ref="J165:J172" si="17">I165*0.9</f>
        <v>25161.0975</v>
      </c>
      <c r="K165" s="70"/>
      <c r="L165" s="70"/>
    </row>
    <row r="166" spans="1:12" ht="15" customHeight="1">
      <c r="A166" s="36" t="s">
        <v>984</v>
      </c>
      <c r="B166" s="485"/>
      <c r="C166" s="486"/>
      <c r="D166" s="486"/>
      <c r="E166" s="486"/>
      <c r="F166" s="486"/>
      <c r="G166" s="486"/>
      <c r="H166" s="487"/>
      <c r="I166" s="202">
        <v>35741.933333333334</v>
      </c>
      <c r="J166" s="69">
        <f t="shared" si="17"/>
        <v>32167.74</v>
      </c>
      <c r="K166" s="70"/>
      <c r="L166" s="70"/>
    </row>
    <row r="167" spans="1:12" ht="15" customHeight="1">
      <c r="A167" s="36" t="s">
        <v>720</v>
      </c>
      <c r="B167" s="485"/>
      <c r="C167" s="486"/>
      <c r="D167" s="486"/>
      <c r="E167" s="486"/>
      <c r="F167" s="486"/>
      <c r="G167" s="486"/>
      <c r="H167" s="487"/>
      <c r="I167" s="202">
        <v>41511.575000000004</v>
      </c>
      <c r="J167" s="69">
        <f t="shared" si="17"/>
        <v>37360.417500000003</v>
      </c>
      <c r="K167" s="70"/>
      <c r="L167" s="70"/>
    </row>
    <row r="168" spans="1:12" ht="15" customHeight="1">
      <c r="A168" s="36" t="s">
        <v>721</v>
      </c>
      <c r="B168" s="485"/>
      <c r="C168" s="486"/>
      <c r="D168" s="486"/>
      <c r="E168" s="486"/>
      <c r="F168" s="486"/>
      <c r="G168" s="486"/>
      <c r="H168" s="487"/>
      <c r="I168" s="202">
        <v>53380.250000000007</v>
      </c>
      <c r="J168" s="69">
        <f t="shared" si="17"/>
        <v>48042.225000000006</v>
      </c>
      <c r="K168" s="70"/>
      <c r="L168" s="70"/>
    </row>
    <row r="169" spans="1:12" ht="15" customHeight="1">
      <c r="A169" s="36" t="s">
        <v>722</v>
      </c>
      <c r="B169" s="485"/>
      <c r="C169" s="486"/>
      <c r="D169" s="486"/>
      <c r="E169" s="486"/>
      <c r="F169" s="486"/>
      <c r="G169" s="486"/>
      <c r="H169" s="487"/>
      <c r="I169" s="202">
        <v>55189.750000000015</v>
      </c>
      <c r="J169" s="69">
        <f t="shared" si="17"/>
        <v>49670.775000000016</v>
      </c>
      <c r="K169" s="70"/>
      <c r="L169" s="70"/>
    </row>
    <row r="170" spans="1:12" ht="15" customHeight="1">
      <c r="A170" s="36" t="s">
        <v>723</v>
      </c>
      <c r="B170" s="485"/>
      <c r="C170" s="486"/>
      <c r="D170" s="486"/>
      <c r="E170" s="486"/>
      <c r="F170" s="486"/>
      <c r="G170" s="486"/>
      <c r="H170" s="487"/>
      <c r="I170" s="202">
        <v>68117.805000000008</v>
      </c>
      <c r="J170" s="69">
        <f t="shared" si="17"/>
        <v>61306.024500000007</v>
      </c>
      <c r="K170" s="70"/>
      <c r="L170" s="70"/>
    </row>
    <row r="171" spans="1:12" ht="15" customHeight="1">
      <c r="A171" s="36" t="s">
        <v>985</v>
      </c>
      <c r="B171" s="485"/>
      <c r="C171" s="486"/>
      <c r="D171" s="486"/>
      <c r="E171" s="486"/>
      <c r="F171" s="486"/>
      <c r="G171" s="486"/>
      <c r="H171" s="487"/>
      <c r="I171" s="202">
        <v>88007.5</v>
      </c>
      <c r="J171" s="69">
        <f t="shared" si="17"/>
        <v>79206.75</v>
      </c>
      <c r="K171" s="70"/>
      <c r="L171" s="70"/>
    </row>
    <row r="172" spans="1:12" ht="15" customHeight="1">
      <c r="A172" s="36" t="s">
        <v>986</v>
      </c>
      <c r="B172" s="485"/>
      <c r="C172" s="486"/>
      <c r="D172" s="486"/>
      <c r="E172" s="486"/>
      <c r="F172" s="486"/>
      <c r="G172" s="486"/>
      <c r="H172" s="487"/>
      <c r="I172" s="202">
        <v>105609</v>
      </c>
      <c r="J172" s="69">
        <f t="shared" si="17"/>
        <v>95048.1</v>
      </c>
      <c r="K172" s="70"/>
      <c r="L172" s="70"/>
    </row>
    <row r="173" spans="1:12" s="46" customFormat="1" ht="16.5" customHeight="1">
      <c r="A173" s="76"/>
      <c r="B173" s="76"/>
      <c r="C173" s="76"/>
      <c r="D173" s="76"/>
      <c r="E173" s="76"/>
      <c r="F173" s="76"/>
      <c r="G173" s="76"/>
      <c r="H173" s="76"/>
      <c r="I173" s="77"/>
      <c r="J173" s="77"/>
      <c r="K173" s="78"/>
      <c r="L173" s="78"/>
    </row>
    <row r="174" spans="1:12" s="46" customFormat="1" ht="16.5" customHeight="1">
      <c r="A174" s="57" t="s">
        <v>1060</v>
      </c>
      <c r="B174" s="58"/>
      <c r="C174" s="58"/>
      <c r="D174" s="58"/>
      <c r="E174" s="58"/>
      <c r="F174" s="58"/>
      <c r="G174" s="58"/>
      <c r="H174" s="58"/>
      <c r="I174" s="64"/>
      <c r="J174" s="65"/>
      <c r="K174" s="66"/>
      <c r="L174" s="352"/>
    </row>
    <row r="175" spans="1:12" s="46" customFormat="1" ht="16.5" customHeight="1">
      <c r="A175" s="83"/>
      <c r="B175" s="440" t="s">
        <v>1098</v>
      </c>
      <c r="C175" s="440"/>
      <c r="D175" s="440"/>
      <c r="E175" s="440"/>
      <c r="F175" s="440"/>
      <c r="G175" s="84"/>
      <c r="H175" s="108" t="s">
        <v>995</v>
      </c>
      <c r="I175" s="85"/>
      <c r="J175" s="86"/>
      <c r="K175" s="87"/>
      <c r="L175" s="88"/>
    </row>
    <row r="176" spans="1:12" s="46" customFormat="1" ht="16.5" customHeight="1">
      <c r="A176" s="89"/>
      <c r="B176" s="441"/>
      <c r="C176" s="441"/>
      <c r="D176" s="441"/>
      <c r="E176" s="441"/>
      <c r="F176" s="441"/>
      <c r="G176" s="90"/>
      <c r="H176" s="109" t="s">
        <v>996</v>
      </c>
      <c r="I176" s="91"/>
      <c r="J176" s="92"/>
      <c r="K176" s="93"/>
      <c r="L176" s="94"/>
    </row>
    <row r="177" spans="1:12" s="46" customFormat="1" ht="16.5" customHeight="1">
      <c r="A177" s="89"/>
      <c r="B177" s="441"/>
      <c r="C177" s="441"/>
      <c r="D177" s="441"/>
      <c r="E177" s="441"/>
      <c r="F177" s="441"/>
      <c r="G177" s="90"/>
      <c r="H177" s="109" t="s">
        <v>994</v>
      </c>
      <c r="I177" s="91"/>
      <c r="J177" s="92"/>
      <c r="K177" s="93"/>
      <c r="L177" s="94"/>
    </row>
    <row r="178" spans="1:12" s="46" customFormat="1" ht="16.5" customHeight="1">
      <c r="A178" s="89"/>
      <c r="B178" s="441"/>
      <c r="C178" s="441"/>
      <c r="D178" s="441"/>
      <c r="E178" s="441"/>
      <c r="F178" s="441"/>
      <c r="G178" s="90"/>
      <c r="H178" s="109" t="s">
        <v>993</v>
      </c>
      <c r="I178" s="91"/>
      <c r="J178" s="92"/>
      <c r="K178" s="93"/>
      <c r="L178" s="94"/>
    </row>
    <row r="179" spans="1:12" s="46" customFormat="1" ht="16.5" customHeight="1">
      <c r="A179" s="95"/>
      <c r="B179" s="442"/>
      <c r="C179" s="442"/>
      <c r="D179" s="442"/>
      <c r="E179" s="442"/>
      <c r="F179" s="442"/>
      <c r="G179" s="96"/>
      <c r="H179" s="110" t="s">
        <v>997</v>
      </c>
      <c r="I179" s="97"/>
      <c r="J179" s="98"/>
      <c r="K179" s="99"/>
      <c r="L179" s="100"/>
    </row>
    <row r="180" spans="1:12" s="46" customFormat="1" ht="40.5" customHeight="1">
      <c r="A180" s="67" t="s">
        <v>77</v>
      </c>
      <c r="B180" s="68" t="s">
        <v>828</v>
      </c>
      <c r="C180" s="68" t="s">
        <v>829</v>
      </c>
      <c r="D180" s="68" t="s">
        <v>837</v>
      </c>
      <c r="E180" s="68" t="s">
        <v>989</v>
      </c>
      <c r="F180" s="68" t="s">
        <v>990</v>
      </c>
      <c r="G180" s="483" t="s">
        <v>991</v>
      </c>
      <c r="H180" s="484"/>
      <c r="I180" s="74" t="s">
        <v>893</v>
      </c>
      <c r="J180" s="74" t="s">
        <v>894</v>
      </c>
      <c r="K180" s="75"/>
      <c r="L180" s="75"/>
    </row>
    <row r="181" spans="1:12" ht="15" customHeight="1">
      <c r="A181" s="36" t="s">
        <v>533</v>
      </c>
      <c r="B181" s="81">
        <v>0.3</v>
      </c>
      <c r="C181" s="81">
        <f>B181*1000/220</f>
        <v>1.3636363636363635</v>
      </c>
      <c r="D181" s="436" t="s">
        <v>844</v>
      </c>
      <c r="E181" s="116">
        <v>40</v>
      </c>
      <c r="F181" s="116">
        <v>100</v>
      </c>
      <c r="G181" s="481">
        <f>B181*1000/(0.334*F181)</f>
        <v>8.9820359281437128</v>
      </c>
      <c r="H181" s="482"/>
      <c r="I181" s="104">
        <v>67.926646666666656</v>
      </c>
      <c r="J181" s="202">
        <f t="shared" ref="J181:J203" si="18">I181*0.9*70</f>
        <v>4279.3787399999992</v>
      </c>
      <c r="K181" s="105"/>
      <c r="L181" s="105"/>
    </row>
    <row r="182" spans="1:12" ht="15" customHeight="1">
      <c r="A182" s="36" t="s">
        <v>635</v>
      </c>
      <c r="B182" s="81">
        <v>0.6</v>
      </c>
      <c r="C182" s="81">
        <f t="shared" ref="C182:C187" si="19">B182*1000/220</f>
        <v>2.7272727272727271</v>
      </c>
      <c r="D182" s="437"/>
      <c r="E182" s="116">
        <v>40</v>
      </c>
      <c r="F182" s="116">
        <v>100</v>
      </c>
      <c r="G182" s="481">
        <f t="shared" ref="G182:G203" si="20">B182*1000/(0.334*F182)</f>
        <v>17.964071856287426</v>
      </c>
      <c r="H182" s="482"/>
      <c r="I182" s="104">
        <v>80.454360000000008</v>
      </c>
      <c r="J182" s="202">
        <f t="shared" si="18"/>
        <v>5068.6246800000008</v>
      </c>
      <c r="K182" s="105"/>
      <c r="L182" s="105"/>
    </row>
    <row r="183" spans="1:12" ht="15" customHeight="1">
      <c r="A183" s="36" t="s">
        <v>534</v>
      </c>
      <c r="B183" s="81">
        <v>1.2</v>
      </c>
      <c r="C183" s="81">
        <f t="shared" si="19"/>
        <v>5.4545454545454541</v>
      </c>
      <c r="D183" s="437"/>
      <c r="E183" s="116">
        <v>70</v>
      </c>
      <c r="F183" s="116">
        <v>155</v>
      </c>
      <c r="G183" s="481">
        <f t="shared" si="20"/>
        <v>23.179447556499902</v>
      </c>
      <c r="H183" s="482"/>
      <c r="I183" s="104">
        <v>113.19009333333334</v>
      </c>
      <c r="J183" s="202">
        <f t="shared" si="18"/>
        <v>7130.9758800000009</v>
      </c>
      <c r="K183" s="105"/>
      <c r="L183" s="105"/>
    </row>
    <row r="184" spans="1:12" ht="15" customHeight="1">
      <c r="A184" s="36" t="s">
        <v>636</v>
      </c>
      <c r="B184" s="81">
        <v>1.8</v>
      </c>
      <c r="C184" s="81">
        <f t="shared" si="19"/>
        <v>8.1818181818181817</v>
      </c>
      <c r="D184" s="437"/>
      <c r="E184" s="116">
        <v>70</v>
      </c>
      <c r="F184" s="116">
        <v>155</v>
      </c>
      <c r="G184" s="481">
        <f t="shared" si="20"/>
        <v>34.769171334749856</v>
      </c>
      <c r="H184" s="482"/>
      <c r="I184" s="104">
        <v>141.10989666666666</v>
      </c>
      <c r="J184" s="202">
        <f t="shared" si="18"/>
        <v>8889.9234899999992</v>
      </c>
      <c r="K184" s="105"/>
      <c r="L184" s="105"/>
    </row>
    <row r="185" spans="1:12" ht="15" customHeight="1">
      <c r="A185" s="36" t="s">
        <v>535</v>
      </c>
      <c r="B185" s="81">
        <v>1.2</v>
      </c>
      <c r="C185" s="81">
        <f t="shared" si="19"/>
        <v>5.4545454545454541</v>
      </c>
      <c r="D185" s="437"/>
      <c r="E185" s="116">
        <v>110</v>
      </c>
      <c r="F185" s="116">
        <v>250</v>
      </c>
      <c r="G185" s="481">
        <f t="shared" si="20"/>
        <v>14.37125748502994</v>
      </c>
      <c r="H185" s="482"/>
      <c r="I185" s="104">
        <v>77.243739999999988</v>
      </c>
      <c r="J185" s="202">
        <f t="shared" si="18"/>
        <v>4866.3556199999994</v>
      </c>
      <c r="K185" s="105"/>
      <c r="L185" s="105"/>
    </row>
    <row r="186" spans="1:12" ht="15" customHeight="1">
      <c r="A186" s="36" t="s">
        <v>637</v>
      </c>
      <c r="B186" s="81">
        <v>2.4</v>
      </c>
      <c r="C186" s="81">
        <f t="shared" si="19"/>
        <v>10.909090909090908</v>
      </c>
      <c r="D186" s="437"/>
      <c r="E186" s="116">
        <v>110</v>
      </c>
      <c r="F186" s="116">
        <v>250</v>
      </c>
      <c r="G186" s="481">
        <f t="shared" si="20"/>
        <v>28.742514970059879</v>
      </c>
      <c r="H186" s="482"/>
      <c r="I186" s="104">
        <v>99.875463333333329</v>
      </c>
      <c r="J186" s="202">
        <f t="shared" si="18"/>
        <v>6292.1541900000002</v>
      </c>
      <c r="K186" s="105"/>
      <c r="L186" s="105"/>
    </row>
    <row r="187" spans="1:12" ht="15" customHeight="1">
      <c r="A187" s="36" t="s">
        <v>638</v>
      </c>
      <c r="B187" s="81">
        <v>3</v>
      </c>
      <c r="C187" s="81">
        <f t="shared" si="19"/>
        <v>13.636363636363637</v>
      </c>
      <c r="D187" s="438"/>
      <c r="E187" s="116">
        <v>110</v>
      </c>
      <c r="F187" s="116">
        <v>250</v>
      </c>
      <c r="G187" s="481">
        <f t="shared" si="20"/>
        <v>35.928143712574851</v>
      </c>
      <c r="H187" s="482"/>
      <c r="I187" s="104">
        <v>110.79786666666666</v>
      </c>
      <c r="J187" s="202">
        <f t="shared" si="18"/>
        <v>6980.2655999999997</v>
      </c>
      <c r="K187" s="105"/>
      <c r="L187" s="105"/>
    </row>
    <row r="188" spans="1:12" ht="15" customHeight="1">
      <c r="A188" s="36" t="s">
        <v>536</v>
      </c>
      <c r="B188" s="81">
        <v>3</v>
      </c>
      <c r="C188" s="81">
        <f t="shared" ref="C188:C189" si="21">B188*1000/380</f>
        <v>7.8947368421052628</v>
      </c>
      <c r="D188" s="436" t="s">
        <v>992</v>
      </c>
      <c r="E188" s="116">
        <v>110</v>
      </c>
      <c r="F188" s="116">
        <v>250</v>
      </c>
      <c r="G188" s="481">
        <f t="shared" si="20"/>
        <v>35.928143712574851</v>
      </c>
      <c r="H188" s="482"/>
      <c r="I188" s="104">
        <v>111.86807333333333</v>
      </c>
      <c r="J188" s="202">
        <f t="shared" si="18"/>
        <v>7047.6886199999999</v>
      </c>
      <c r="K188" s="105"/>
      <c r="L188" s="105"/>
    </row>
    <row r="189" spans="1:12" ht="15" customHeight="1">
      <c r="A189" s="36" t="s">
        <v>639</v>
      </c>
      <c r="B189" s="81">
        <v>5</v>
      </c>
      <c r="C189" s="81">
        <f t="shared" si="21"/>
        <v>13.157894736842104</v>
      </c>
      <c r="D189" s="438"/>
      <c r="E189" s="116">
        <v>110</v>
      </c>
      <c r="F189" s="116">
        <v>250</v>
      </c>
      <c r="G189" s="481">
        <f t="shared" si="20"/>
        <v>59.880239520958085</v>
      </c>
      <c r="H189" s="482"/>
      <c r="I189" s="104">
        <v>159.58670000000001</v>
      </c>
      <c r="J189" s="202">
        <f t="shared" si="18"/>
        <v>10053.962100000002</v>
      </c>
      <c r="K189" s="105"/>
      <c r="L189" s="105"/>
    </row>
    <row r="190" spans="1:12" ht="15" customHeight="1">
      <c r="A190" s="36" t="s">
        <v>537</v>
      </c>
      <c r="B190" s="81">
        <v>2.4</v>
      </c>
      <c r="C190" s="81">
        <f t="shared" ref="C190:C191" si="22">B190*1000/220</f>
        <v>10.909090909090908</v>
      </c>
      <c r="D190" s="437" t="s">
        <v>844</v>
      </c>
      <c r="E190" s="116">
        <v>170</v>
      </c>
      <c r="F190" s="116">
        <v>400</v>
      </c>
      <c r="G190" s="481">
        <f t="shared" si="20"/>
        <v>17.964071856287426</v>
      </c>
      <c r="H190" s="482"/>
      <c r="I190" s="104">
        <v>107.87053666666668</v>
      </c>
      <c r="J190" s="202">
        <f t="shared" si="18"/>
        <v>6795.8438100000012</v>
      </c>
      <c r="K190" s="105"/>
      <c r="L190" s="105"/>
    </row>
    <row r="191" spans="1:12" ht="15" customHeight="1">
      <c r="A191" s="36" t="s">
        <v>640</v>
      </c>
      <c r="B191" s="81">
        <v>3</v>
      </c>
      <c r="C191" s="81">
        <f t="shared" si="22"/>
        <v>13.636363636363637</v>
      </c>
      <c r="D191" s="438"/>
      <c r="E191" s="116">
        <v>170</v>
      </c>
      <c r="F191" s="116">
        <v>400</v>
      </c>
      <c r="G191" s="481">
        <f t="shared" si="20"/>
        <v>22.455089820359284</v>
      </c>
      <c r="H191" s="482"/>
      <c r="I191" s="104">
        <v>122.66456999999998</v>
      </c>
      <c r="J191" s="202">
        <f t="shared" si="18"/>
        <v>7727.867909999999</v>
      </c>
      <c r="K191" s="105"/>
      <c r="L191" s="105"/>
    </row>
    <row r="192" spans="1:12" ht="15" customHeight="1">
      <c r="A192" s="36" t="s">
        <v>538</v>
      </c>
      <c r="B192" s="81">
        <v>5</v>
      </c>
      <c r="C192" s="81">
        <f t="shared" ref="C192:C193" si="23">B192*1000/380</f>
        <v>13.157894736842104</v>
      </c>
      <c r="D192" s="437" t="s">
        <v>992</v>
      </c>
      <c r="E192" s="116">
        <v>170</v>
      </c>
      <c r="F192" s="116">
        <v>400</v>
      </c>
      <c r="G192" s="481">
        <f t="shared" si="20"/>
        <v>37.425149700598801</v>
      </c>
      <c r="H192" s="482"/>
      <c r="I192" s="104">
        <v>162.23073999999997</v>
      </c>
      <c r="J192" s="202">
        <f t="shared" si="18"/>
        <v>10220.536619999999</v>
      </c>
      <c r="K192" s="105"/>
      <c r="L192" s="105"/>
    </row>
    <row r="193" spans="1:12" ht="15" customHeight="1">
      <c r="A193" s="36" t="s">
        <v>641</v>
      </c>
      <c r="B193" s="81">
        <v>6</v>
      </c>
      <c r="C193" s="81">
        <f t="shared" si="23"/>
        <v>15.789473684210526</v>
      </c>
      <c r="D193" s="438"/>
      <c r="E193" s="116">
        <v>170</v>
      </c>
      <c r="F193" s="116">
        <v>400</v>
      </c>
      <c r="G193" s="481">
        <f t="shared" si="20"/>
        <v>44.910179640718567</v>
      </c>
      <c r="H193" s="482"/>
      <c r="I193" s="104">
        <v>173.12166666666667</v>
      </c>
      <c r="J193" s="202">
        <f t="shared" si="18"/>
        <v>10906.665000000001</v>
      </c>
      <c r="K193" s="105"/>
      <c r="L193" s="105"/>
    </row>
    <row r="194" spans="1:12" ht="15" customHeight="1">
      <c r="A194" s="36" t="s">
        <v>539</v>
      </c>
      <c r="B194" s="81">
        <v>6</v>
      </c>
      <c r="C194" s="81">
        <f>B194*1000/(380*1.73)</f>
        <v>9.1268634012777614</v>
      </c>
      <c r="D194" s="116" t="s">
        <v>845</v>
      </c>
      <c r="E194" s="116">
        <v>170</v>
      </c>
      <c r="F194" s="116">
        <v>400</v>
      </c>
      <c r="G194" s="481">
        <f t="shared" si="20"/>
        <v>44.910179640718567</v>
      </c>
      <c r="H194" s="482"/>
      <c r="I194" s="104">
        <v>182.0295633333333</v>
      </c>
      <c r="J194" s="202">
        <f t="shared" si="18"/>
        <v>11467.862489999998</v>
      </c>
      <c r="K194" s="105"/>
      <c r="L194" s="105"/>
    </row>
    <row r="195" spans="1:12" ht="15" customHeight="1">
      <c r="A195" s="36" t="s">
        <v>540</v>
      </c>
      <c r="B195" s="81">
        <v>3</v>
      </c>
      <c r="C195" s="81">
        <f t="shared" ref="C195" si="24">B195*1000/220</f>
        <v>13.636363636363637</v>
      </c>
      <c r="D195" s="116" t="s">
        <v>844</v>
      </c>
      <c r="E195" s="116">
        <v>270</v>
      </c>
      <c r="F195" s="116">
        <v>620</v>
      </c>
      <c r="G195" s="481">
        <f t="shared" si="20"/>
        <v>14.48715472281244</v>
      </c>
      <c r="H195" s="482"/>
      <c r="I195" s="104">
        <v>127.92117333333333</v>
      </c>
      <c r="J195" s="202">
        <f t="shared" si="18"/>
        <v>8059.0339199999999</v>
      </c>
      <c r="K195" s="105"/>
      <c r="L195" s="105"/>
    </row>
    <row r="196" spans="1:12" ht="15" customHeight="1">
      <c r="A196" s="36" t="s">
        <v>642</v>
      </c>
      <c r="B196" s="81">
        <v>6</v>
      </c>
      <c r="C196" s="81">
        <f>B196*1000/380</f>
        <v>15.789473684210526</v>
      </c>
      <c r="D196" s="116" t="s">
        <v>992</v>
      </c>
      <c r="E196" s="116">
        <v>270</v>
      </c>
      <c r="F196" s="116">
        <v>620</v>
      </c>
      <c r="G196" s="481">
        <f t="shared" si="20"/>
        <v>28.974309445624879</v>
      </c>
      <c r="H196" s="482"/>
      <c r="I196" s="104">
        <v>177.11920333333336</v>
      </c>
      <c r="J196" s="202">
        <f t="shared" si="18"/>
        <v>11158.509810000003</v>
      </c>
      <c r="K196" s="105"/>
      <c r="L196" s="105"/>
    </row>
    <row r="197" spans="1:12" ht="15" customHeight="1">
      <c r="A197" s="36" t="s">
        <v>541</v>
      </c>
      <c r="B197" s="81">
        <v>6</v>
      </c>
      <c r="C197" s="81">
        <f t="shared" ref="C197:C198" si="25">B197*1000/(380*1.73)</f>
        <v>9.1268634012777614</v>
      </c>
      <c r="D197" s="436" t="s">
        <v>845</v>
      </c>
      <c r="E197" s="116">
        <v>270</v>
      </c>
      <c r="F197" s="116">
        <v>620</v>
      </c>
      <c r="G197" s="481">
        <f t="shared" si="20"/>
        <v>28.974309445624879</v>
      </c>
      <c r="H197" s="482"/>
      <c r="I197" s="104">
        <v>185.96414666666664</v>
      </c>
      <c r="J197" s="202">
        <f t="shared" si="18"/>
        <v>11715.741239999999</v>
      </c>
      <c r="K197" s="105"/>
      <c r="L197" s="105"/>
    </row>
    <row r="198" spans="1:12" ht="15" customHeight="1">
      <c r="A198" s="36" t="s">
        <v>643</v>
      </c>
      <c r="B198" s="81">
        <v>9</v>
      </c>
      <c r="C198" s="81">
        <f t="shared" si="25"/>
        <v>13.690295101916641</v>
      </c>
      <c r="D198" s="437"/>
      <c r="E198" s="116">
        <v>270</v>
      </c>
      <c r="F198" s="116">
        <v>620</v>
      </c>
      <c r="G198" s="481">
        <f t="shared" si="20"/>
        <v>43.461464168437317</v>
      </c>
      <c r="H198" s="482"/>
      <c r="I198" s="104">
        <v>207.08499</v>
      </c>
      <c r="J198" s="202">
        <f t="shared" si="18"/>
        <v>13046.354370000001</v>
      </c>
      <c r="K198" s="105"/>
      <c r="L198" s="105"/>
    </row>
    <row r="199" spans="1:12" ht="15" customHeight="1">
      <c r="A199" s="36" t="s">
        <v>542</v>
      </c>
      <c r="B199" s="81">
        <v>3</v>
      </c>
      <c r="C199" s="81">
        <f t="shared" ref="C199" si="26">B199*1000/220</f>
        <v>13.636363636363637</v>
      </c>
      <c r="D199" s="116" t="s">
        <v>844</v>
      </c>
      <c r="E199" s="116">
        <v>415</v>
      </c>
      <c r="F199" s="116">
        <v>980</v>
      </c>
      <c r="G199" s="481">
        <f t="shared" si="20"/>
        <v>9.1653427838201154</v>
      </c>
      <c r="H199" s="482"/>
      <c r="I199" s="104">
        <v>142.46339333333333</v>
      </c>
      <c r="J199" s="202">
        <f t="shared" si="18"/>
        <v>8975.1937799999996</v>
      </c>
      <c r="K199" s="105"/>
      <c r="L199" s="105"/>
    </row>
    <row r="200" spans="1:12" ht="15" customHeight="1">
      <c r="A200" s="36" t="s">
        <v>644</v>
      </c>
      <c r="B200" s="81">
        <v>6</v>
      </c>
      <c r="C200" s="81">
        <f>B200*1000/380</f>
        <v>15.789473684210526</v>
      </c>
      <c r="D200" s="116" t="s">
        <v>992</v>
      </c>
      <c r="E200" s="116">
        <v>415</v>
      </c>
      <c r="F200" s="116">
        <v>980</v>
      </c>
      <c r="G200" s="481">
        <f t="shared" si="20"/>
        <v>18.330685567640231</v>
      </c>
      <c r="H200" s="482"/>
      <c r="I200" s="104">
        <v>191.78733</v>
      </c>
      <c r="J200" s="202">
        <f t="shared" si="18"/>
        <v>12082.601790000001</v>
      </c>
      <c r="K200" s="105"/>
      <c r="L200" s="105"/>
    </row>
    <row r="201" spans="1:12" ht="15" customHeight="1">
      <c r="A201" s="36" t="s">
        <v>543</v>
      </c>
      <c r="B201" s="81">
        <v>6</v>
      </c>
      <c r="C201" s="81">
        <f t="shared" ref="C201:C203" si="27">B201*1000/(380*1.73)</f>
        <v>9.1268634012777614</v>
      </c>
      <c r="D201" s="436" t="s">
        <v>845</v>
      </c>
      <c r="E201" s="116">
        <v>415</v>
      </c>
      <c r="F201" s="116">
        <v>980</v>
      </c>
      <c r="G201" s="481">
        <f t="shared" si="20"/>
        <v>18.330685567640231</v>
      </c>
      <c r="H201" s="482"/>
      <c r="I201" s="104">
        <v>200.47488999999999</v>
      </c>
      <c r="J201" s="202">
        <f t="shared" si="18"/>
        <v>12629.91807</v>
      </c>
      <c r="K201" s="105"/>
      <c r="L201" s="105"/>
    </row>
    <row r="202" spans="1:12" ht="15" customHeight="1">
      <c r="A202" s="36" t="s">
        <v>645</v>
      </c>
      <c r="B202" s="81">
        <v>9</v>
      </c>
      <c r="C202" s="81">
        <f t="shared" si="27"/>
        <v>13.690295101916641</v>
      </c>
      <c r="D202" s="437"/>
      <c r="E202" s="116">
        <v>415</v>
      </c>
      <c r="F202" s="116">
        <v>980</v>
      </c>
      <c r="G202" s="481">
        <f t="shared" si="20"/>
        <v>27.496028351460346</v>
      </c>
      <c r="H202" s="482"/>
      <c r="I202" s="104">
        <v>221.59573333333333</v>
      </c>
      <c r="J202" s="202">
        <f t="shared" si="18"/>
        <v>13960.531199999999</v>
      </c>
      <c r="K202" s="105"/>
      <c r="L202" s="105"/>
    </row>
    <row r="203" spans="1:12" ht="15" customHeight="1">
      <c r="A203" s="36" t="s">
        <v>1065</v>
      </c>
      <c r="B203" s="81">
        <v>12</v>
      </c>
      <c r="C203" s="81">
        <f t="shared" si="27"/>
        <v>18.253726802555523</v>
      </c>
      <c r="D203" s="438"/>
      <c r="E203" s="116">
        <v>415</v>
      </c>
      <c r="F203" s="116">
        <v>980</v>
      </c>
      <c r="G203" s="481">
        <f t="shared" si="20"/>
        <v>36.661371135280461</v>
      </c>
      <c r="H203" s="482"/>
      <c r="I203" s="104">
        <v>290.18339000000003</v>
      </c>
      <c r="J203" s="202">
        <f t="shared" si="18"/>
        <v>18281.553570000004</v>
      </c>
      <c r="K203" s="105"/>
      <c r="L203" s="105"/>
    </row>
    <row r="204" spans="1:12" s="46" customFormat="1" ht="16.5" customHeight="1">
      <c r="A204" s="76"/>
      <c r="B204" s="76"/>
      <c r="C204" s="76"/>
      <c r="D204" s="76"/>
      <c r="E204" s="76"/>
      <c r="F204" s="76"/>
      <c r="G204" s="76"/>
      <c r="H204" s="76"/>
      <c r="I204" s="77"/>
      <c r="J204" s="77"/>
      <c r="K204" s="78"/>
      <c r="L204" s="78"/>
    </row>
    <row r="205" spans="1:12" s="46" customFormat="1" ht="16.5" customHeight="1">
      <c r="A205" s="57" t="s">
        <v>1059</v>
      </c>
      <c r="B205" s="58"/>
      <c r="C205" s="58"/>
      <c r="D205" s="58"/>
      <c r="E205" s="58"/>
      <c r="F205" s="58"/>
      <c r="G205" s="58"/>
      <c r="H205" s="58"/>
      <c r="I205" s="64"/>
      <c r="J205" s="65"/>
      <c r="K205" s="66"/>
      <c r="L205" s="352"/>
    </row>
    <row r="206" spans="1:12" s="46" customFormat="1" ht="16.5" customHeight="1">
      <c r="A206" s="83"/>
      <c r="B206" s="440" t="s">
        <v>1099</v>
      </c>
      <c r="C206" s="440"/>
      <c r="D206" s="440"/>
      <c r="E206" s="440"/>
      <c r="F206" s="440"/>
      <c r="G206" s="84"/>
      <c r="H206" s="108" t="s">
        <v>995</v>
      </c>
      <c r="I206" s="85"/>
      <c r="J206" s="86"/>
      <c r="K206" s="87"/>
      <c r="L206" s="88"/>
    </row>
    <row r="207" spans="1:12" s="46" customFormat="1" ht="16.5" customHeight="1">
      <c r="A207" s="89"/>
      <c r="B207" s="441"/>
      <c r="C207" s="441"/>
      <c r="D207" s="441"/>
      <c r="E207" s="441"/>
      <c r="F207" s="441"/>
      <c r="G207" s="90"/>
      <c r="H207" s="109" t="s">
        <v>996</v>
      </c>
      <c r="I207" s="91"/>
      <c r="J207" s="92"/>
      <c r="K207" s="93"/>
      <c r="L207" s="94"/>
    </row>
    <row r="208" spans="1:12" s="46" customFormat="1" ht="16.5" customHeight="1">
      <c r="A208" s="89"/>
      <c r="B208" s="441"/>
      <c r="C208" s="441"/>
      <c r="D208" s="441"/>
      <c r="E208" s="441"/>
      <c r="F208" s="441"/>
      <c r="G208" s="90"/>
      <c r="H208" s="109" t="s">
        <v>994</v>
      </c>
      <c r="I208" s="91"/>
      <c r="J208" s="92"/>
      <c r="K208" s="93"/>
      <c r="L208" s="94"/>
    </row>
    <row r="209" spans="1:12" s="46" customFormat="1" ht="16.5" customHeight="1">
      <c r="A209" s="89"/>
      <c r="B209" s="441"/>
      <c r="C209" s="441"/>
      <c r="D209" s="441"/>
      <c r="E209" s="441"/>
      <c r="F209" s="441"/>
      <c r="G209" s="90"/>
      <c r="H209" s="109" t="s">
        <v>993</v>
      </c>
      <c r="I209" s="91"/>
      <c r="J209" s="92"/>
      <c r="K209" s="93"/>
      <c r="L209" s="94"/>
    </row>
    <row r="210" spans="1:12" s="46" customFormat="1" ht="16.5" customHeight="1">
      <c r="A210" s="95"/>
      <c r="B210" s="442"/>
      <c r="C210" s="442"/>
      <c r="D210" s="442"/>
      <c r="E210" s="442"/>
      <c r="F210" s="442"/>
      <c r="G210" s="96"/>
      <c r="H210" s="110" t="s">
        <v>1100</v>
      </c>
      <c r="I210" s="97"/>
      <c r="J210" s="98"/>
      <c r="K210" s="99"/>
      <c r="L210" s="100"/>
    </row>
    <row r="211" spans="1:12" s="46" customFormat="1" ht="40.5" customHeight="1">
      <c r="A211" s="67" t="s">
        <v>77</v>
      </c>
      <c r="B211" s="68" t="s">
        <v>828</v>
      </c>
      <c r="C211" s="68" t="s">
        <v>829</v>
      </c>
      <c r="D211" s="68" t="s">
        <v>837</v>
      </c>
      <c r="E211" s="68" t="s">
        <v>989</v>
      </c>
      <c r="F211" s="68" t="s">
        <v>990</v>
      </c>
      <c r="G211" s="483" t="s">
        <v>991</v>
      </c>
      <c r="H211" s="484"/>
      <c r="I211" s="74" t="s">
        <v>893</v>
      </c>
      <c r="J211" s="74" t="s">
        <v>894</v>
      </c>
      <c r="K211" s="75"/>
      <c r="L211" s="75"/>
    </row>
    <row r="212" spans="1:12" ht="15" customHeight="1">
      <c r="A212" s="36" t="s">
        <v>207</v>
      </c>
      <c r="B212" s="81">
        <v>0.3</v>
      </c>
      <c r="C212" s="81">
        <f>B212*1000/220</f>
        <v>1.3636363636363635</v>
      </c>
      <c r="D212" s="436" t="s">
        <v>844</v>
      </c>
      <c r="E212" s="116">
        <v>40</v>
      </c>
      <c r="F212" s="116">
        <v>100</v>
      </c>
      <c r="G212" s="481">
        <f>B212*1000/(0.334*F212)</f>
        <v>8.9820359281437128</v>
      </c>
      <c r="H212" s="482"/>
      <c r="I212" s="104">
        <v>178.4727</v>
      </c>
      <c r="J212" s="202">
        <f t="shared" ref="J212:J234" si="28">I212*0.9*70</f>
        <v>11243.7801</v>
      </c>
      <c r="K212" s="105"/>
      <c r="L212" s="105"/>
    </row>
    <row r="213" spans="1:12" ht="15" customHeight="1">
      <c r="A213" s="36" t="s">
        <v>208</v>
      </c>
      <c r="B213" s="81">
        <v>0.6</v>
      </c>
      <c r="C213" s="81">
        <f t="shared" ref="C213:C217" si="29">B213*1000/220</f>
        <v>2.7272727272727271</v>
      </c>
      <c r="D213" s="437"/>
      <c r="E213" s="116">
        <v>40</v>
      </c>
      <c r="F213" s="116">
        <v>100</v>
      </c>
      <c r="G213" s="481">
        <f t="shared" ref="G213:G234" si="30">B213*1000/(0.334*F213)</f>
        <v>17.964071856287426</v>
      </c>
      <c r="H213" s="482"/>
      <c r="I213" s="104">
        <v>192.57424666666668</v>
      </c>
      <c r="J213" s="202">
        <f t="shared" si="28"/>
        <v>12132.177540000002</v>
      </c>
      <c r="K213" s="105"/>
      <c r="L213" s="105"/>
    </row>
    <row r="214" spans="1:12" ht="15" customHeight="1">
      <c r="A214" s="36" t="s">
        <v>209</v>
      </c>
      <c r="B214" s="81">
        <v>1.2</v>
      </c>
      <c r="C214" s="81">
        <f t="shared" si="29"/>
        <v>5.4545454545454541</v>
      </c>
      <c r="D214" s="437"/>
      <c r="E214" s="116">
        <v>70</v>
      </c>
      <c r="F214" s="116">
        <v>155</v>
      </c>
      <c r="G214" s="481">
        <f t="shared" si="30"/>
        <v>23.179447556499902</v>
      </c>
      <c r="H214" s="482"/>
      <c r="I214" s="104">
        <v>221.59573333333333</v>
      </c>
      <c r="J214" s="202">
        <f t="shared" si="28"/>
        <v>13960.531199999999</v>
      </c>
      <c r="K214" s="105"/>
      <c r="L214" s="105"/>
    </row>
    <row r="215" spans="1:12" ht="15" customHeight="1">
      <c r="A215" s="36" t="s">
        <v>210</v>
      </c>
      <c r="B215" s="81">
        <v>1.2</v>
      </c>
      <c r="C215" s="81">
        <f t="shared" si="29"/>
        <v>5.4545454545454541</v>
      </c>
      <c r="D215" s="437"/>
      <c r="E215" s="116">
        <v>110</v>
      </c>
      <c r="F215" s="116">
        <v>250</v>
      </c>
      <c r="G215" s="481">
        <f t="shared" si="30"/>
        <v>14.37125748502994</v>
      </c>
      <c r="H215" s="482"/>
      <c r="I215" s="104">
        <v>205.10195999999999</v>
      </c>
      <c r="J215" s="202">
        <f t="shared" si="28"/>
        <v>12921.423479999999</v>
      </c>
      <c r="K215" s="105"/>
      <c r="L215" s="105"/>
    </row>
    <row r="216" spans="1:12" ht="15" customHeight="1">
      <c r="A216" s="36" t="s">
        <v>211</v>
      </c>
      <c r="B216" s="81">
        <v>2.4</v>
      </c>
      <c r="C216" s="81">
        <f t="shared" si="29"/>
        <v>10.909090909090908</v>
      </c>
      <c r="D216" s="437"/>
      <c r="E216" s="116">
        <v>110</v>
      </c>
      <c r="F216" s="116">
        <v>250</v>
      </c>
      <c r="G216" s="481">
        <f t="shared" si="30"/>
        <v>28.742514970059879</v>
      </c>
      <c r="H216" s="482"/>
      <c r="I216" s="104">
        <v>234.37525999999997</v>
      </c>
      <c r="J216" s="202">
        <f t="shared" si="28"/>
        <v>14765.641379999999</v>
      </c>
      <c r="K216" s="105"/>
      <c r="L216" s="105"/>
    </row>
    <row r="217" spans="1:12" ht="15" customHeight="1">
      <c r="A217" s="36" t="s">
        <v>212</v>
      </c>
      <c r="B217" s="81">
        <v>3</v>
      </c>
      <c r="C217" s="81">
        <f t="shared" si="29"/>
        <v>13.636363636363637</v>
      </c>
      <c r="D217" s="438"/>
      <c r="E217" s="116">
        <v>110</v>
      </c>
      <c r="F217" s="116">
        <v>250</v>
      </c>
      <c r="G217" s="481">
        <f t="shared" si="30"/>
        <v>35.928143712574851</v>
      </c>
      <c r="H217" s="482"/>
      <c r="I217" s="104">
        <v>240.04105999999999</v>
      </c>
      <c r="J217" s="202">
        <f t="shared" si="28"/>
        <v>15122.586779999998</v>
      </c>
      <c r="K217" s="105"/>
      <c r="L217" s="105"/>
    </row>
    <row r="218" spans="1:12" ht="15" customHeight="1">
      <c r="A218" s="36" t="s">
        <v>213</v>
      </c>
      <c r="B218" s="81">
        <v>3</v>
      </c>
      <c r="C218" s="81">
        <f t="shared" ref="C218:C219" si="31">B218*1000/380</f>
        <v>7.8947368421052628</v>
      </c>
      <c r="D218" s="436" t="s">
        <v>992</v>
      </c>
      <c r="E218" s="116">
        <v>110</v>
      </c>
      <c r="F218" s="116">
        <v>250</v>
      </c>
      <c r="G218" s="481">
        <f t="shared" si="30"/>
        <v>35.928143712574851</v>
      </c>
      <c r="H218" s="482"/>
      <c r="I218" s="104">
        <v>296.98234999999994</v>
      </c>
      <c r="J218" s="202">
        <f t="shared" si="28"/>
        <v>18709.888049999994</v>
      </c>
      <c r="K218" s="105"/>
      <c r="L218" s="105"/>
    </row>
    <row r="219" spans="1:12" ht="15" customHeight="1">
      <c r="A219" s="36" t="s">
        <v>214</v>
      </c>
      <c r="B219" s="81">
        <v>5</v>
      </c>
      <c r="C219" s="81">
        <f t="shared" si="31"/>
        <v>13.157894736842104</v>
      </c>
      <c r="D219" s="438"/>
      <c r="E219" s="116">
        <v>110</v>
      </c>
      <c r="F219" s="116">
        <v>250</v>
      </c>
      <c r="G219" s="481">
        <f t="shared" si="30"/>
        <v>59.880239520958085</v>
      </c>
      <c r="H219" s="482"/>
      <c r="I219" s="104">
        <v>240.04105999999999</v>
      </c>
      <c r="J219" s="202">
        <f t="shared" si="28"/>
        <v>15122.586779999998</v>
      </c>
      <c r="K219" s="105"/>
      <c r="L219" s="105"/>
    </row>
    <row r="220" spans="1:12" ht="15" customHeight="1">
      <c r="A220" s="36" t="s">
        <v>215</v>
      </c>
      <c r="B220" s="81">
        <v>2.4</v>
      </c>
      <c r="C220" s="81">
        <f t="shared" ref="C220:C221" si="32">B220*1000/220</f>
        <v>10.909090909090908</v>
      </c>
      <c r="D220" s="437" t="s">
        <v>844</v>
      </c>
      <c r="E220" s="116">
        <v>170</v>
      </c>
      <c r="F220" s="116">
        <v>400</v>
      </c>
      <c r="G220" s="481">
        <f t="shared" si="30"/>
        <v>17.964071856287426</v>
      </c>
      <c r="H220" s="482"/>
      <c r="I220" s="104">
        <v>237.05077666666668</v>
      </c>
      <c r="J220" s="202">
        <f t="shared" si="28"/>
        <v>14934.198930000002</v>
      </c>
      <c r="K220" s="105"/>
      <c r="L220" s="105"/>
    </row>
    <row r="221" spans="1:12" ht="15" customHeight="1">
      <c r="A221" s="36" t="s">
        <v>216</v>
      </c>
      <c r="B221" s="81">
        <v>3</v>
      </c>
      <c r="C221" s="81">
        <f t="shared" si="32"/>
        <v>13.636363636363637</v>
      </c>
      <c r="D221" s="438"/>
      <c r="E221" s="116">
        <v>170</v>
      </c>
      <c r="F221" s="116">
        <v>400</v>
      </c>
      <c r="G221" s="481">
        <f t="shared" si="30"/>
        <v>22.455089820359284</v>
      </c>
      <c r="H221" s="482"/>
      <c r="I221" s="104">
        <v>250.58574333333331</v>
      </c>
      <c r="J221" s="202">
        <f t="shared" si="28"/>
        <v>15786.901829999999</v>
      </c>
      <c r="K221" s="105"/>
      <c r="L221" s="105"/>
    </row>
    <row r="222" spans="1:12" ht="15" customHeight="1">
      <c r="A222" s="36" t="s">
        <v>217</v>
      </c>
      <c r="B222" s="81">
        <v>5</v>
      </c>
      <c r="C222" s="81">
        <f t="shared" ref="C222:C223" si="33">B222*1000/380</f>
        <v>13.157894736842104</v>
      </c>
      <c r="D222" s="437" t="s">
        <v>992</v>
      </c>
      <c r="E222" s="116">
        <v>170</v>
      </c>
      <c r="F222" s="116">
        <v>400</v>
      </c>
      <c r="G222" s="481">
        <f t="shared" si="30"/>
        <v>37.425149700598801</v>
      </c>
      <c r="H222" s="482"/>
      <c r="I222" s="104">
        <v>296.7620133333333</v>
      </c>
      <c r="J222" s="202">
        <f t="shared" si="28"/>
        <v>18696.006839999998</v>
      </c>
      <c r="K222" s="105"/>
      <c r="L222" s="105"/>
    </row>
    <row r="223" spans="1:12" ht="15.75" customHeight="1">
      <c r="A223" s="36" t="s">
        <v>218</v>
      </c>
      <c r="B223" s="81">
        <v>6</v>
      </c>
      <c r="C223" s="81">
        <f t="shared" si="33"/>
        <v>15.789473684210526</v>
      </c>
      <c r="D223" s="438"/>
      <c r="E223" s="116">
        <v>170</v>
      </c>
      <c r="F223" s="116">
        <v>400</v>
      </c>
      <c r="G223" s="481">
        <f t="shared" si="30"/>
        <v>44.910179640718567</v>
      </c>
      <c r="H223" s="482"/>
      <c r="I223" s="104">
        <v>326.28712666666667</v>
      </c>
      <c r="J223" s="202">
        <f t="shared" si="28"/>
        <v>20556.08898</v>
      </c>
      <c r="K223" s="105"/>
      <c r="L223" s="105"/>
    </row>
    <row r="224" spans="1:12" ht="15" customHeight="1">
      <c r="A224" s="36" t="s">
        <v>219</v>
      </c>
      <c r="B224" s="81">
        <v>6</v>
      </c>
      <c r="C224" s="81">
        <f>B224*1000/(380*1.73)</f>
        <v>9.1268634012777614</v>
      </c>
      <c r="D224" s="116" t="s">
        <v>845</v>
      </c>
      <c r="E224" s="116">
        <v>170</v>
      </c>
      <c r="F224" s="116">
        <v>400</v>
      </c>
      <c r="G224" s="481">
        <f t="shared" si="30"/>
        <v>44.910179640718567</v>
      </c>
      <c r="H224" s="482"/>
      <c r="I224" s="104">
        <v>356.09553</v>
      </c>
      <c r="J224" s="202">
        <f t="shared" si="28"/>
        <v>22434.018390000001</v>
      </c>
      <c r="K224" s="105"/>
      <c r="L224" s="105"/>
    </row>
    <row r="225" spans="1:12" ht="15" customHeight="1">
      <c r="A225" s="36" t="s">
        <v>220</v>
      </c>
      <c r="B225" s="81">
        <v>3</v>
      </c>
      <c r="C225" s="81">
        <f t="shared" ref="C225" si="34">B225*1000/220</f>
        <v>13.636363636363637</v>
      </c>
      <c r="D225" s="116" t="s">
        <v>844</v>
      </c>
      <c r="E225" s="116">
        <v>270</v>
      </c>
      <c r="F225" s="116">
        <v>620</v>
      </c>
      <c r="G225" s="481">
        <f t="shared" si="30"/>
        <v>14.48715472281244</v>
      </c>
      <c r="H225" s="482"/>
      <c r="I225" s="104">
        <v>254.55180333333337</v>
      </c>
      <c r="J225" s="202">
        <f t="shared" si="28"/>
        <v>16036.763610000002</v>
      </c>
      <c r="K225" s="105"/>
      <c r="L225" s="105"/>
    </row>
    <row r="226" spans="1:12" ht="15" customHeight="1">
      <c r="A226" s="36" t="s">
        <v>221</v>
      </c>
      <c r="B226" s="81">
        <v>6</v>
      </c>
      <c r="C226" s="81">
        <f>B226*1000/380</f>
        <v>15.789473684210526</v>
      </c>
      <c r="D226" s="116" t="s">
        <v>992</v>
      </c>
      <c r="E226" s="116">
        <v>270</v>
      </c>
      <c r="F226" s="116">
        <v>620</v>
      </c>
      <c r="G226" s="481">
        <f t="shared" si="30"/>
        <v>28.974309445624879</v>
      </c>
      <c r="H226" s="482"/>
      <c r="I226" s="104">
        <v>330.28466333333336</v>
      </c>
      <c r="J226" s="202">
        <f t="shared" si="28"/>
        <v>20807.933790000003</v>
      </c>
      <c r="K226" s="105"/>
      <c r="L226" s="105"/>
    </row>
    <row r="227" spans="1:12" ht="15" customHeight="1">
      <c r="A227" s="36" t="s">
        <v>222</v>
      </c>
      <c r="B227" s="81">
        <v>6</v>
      </c>
      <c r="C227" s="81">
        <f t="shared" ref="C227" si="35">B227*1000/(380*1.73)</f>
        <v>9.1268634012777614</v>
      </c>
      <c r="D227" s="405" t="s">
        <v>845</v>
      </c>
      <c r="E227" s="116">
        <v>270</v>
      </c>
      <c r="F227" s="116">
        <v>620</v>
      </c>
      <c r="G227" s="481">
        <f t="shared" si="30"/>
        <v>28.974309445624879</v>
      </c>
      <c r="H227" s="482"/>
      <c r="I227" s="104">
        <v>360.06158999999997</v>
      </c>
      <c r="J227" s="202">
        <f t="shared" si="28"/>
        <v>22683.88017</v>
      </c>
      <c r="K227" s="105"/>
      <c r="L227" s="105"/>
    </row>
    <row r="228" spans="1:12" ht="15" customHeight="1">
      <c r="A228" s="36" t="s">
        <v>223</v>
      </c>
      <c r="B228" s="81">
        <v>3</v>
      </c>
      <c r="C228" s="81">
        <f t="shared" ref="C228" si="36">B228*1000/220</f>
        <v>13.636363636363637</v>
      </c>
      <c r="D228" s="116" t="s">
        <v>844</v>
      </c>
      <c r="E228" s="116">
        <v>415</v>
      </c>
      <c r="F228" s="116">
        <v>980</v>
      </c>
      <c r="G228" s="481">
        <f t="shared" si="30"/>
        <v>9.1653427838201154</v>
      </c>
      <c r="H228" s="482"/>
      <c r="I228" s="104">
        <v>269.06254666666666</v>
      </c>
      <c r="J228" s="202">
        <f t="shared" si="28"/>
        <v>16950.940440000002</v>
      </c>
      <c r="K228" s="105"/>
      <c r="L228" s="105"/>
    </row>
    <row r="229" spans="1:12" ht="15" customHeight="1">
      <c r="A229" s="36" t="s">
        <v>224</v>
      </c>
      <c r="B229" s="81">
        <v>6</v>
      </c>
      <c r="C229" s="81">
        <f>B229*1000/380</f>
        <v>15.789473684210526</v>
      </c>
      <c r="D229" s="116" t="s">
        <v>992</v>
      </c>
      <c r="E229" s="116">
        <v>415</v>
      </c>
      <c r="F229" s="116">
        <v>980</v>
      </c>
      <c r="G229" s="481">
        <f t="shared" si="30"/>
        <v>18.330685567640231</v>
      </c>
      <c r="H229" s="482"/>
      <c r="I229" s="104">
        <v>344.92131333333327</v>
      </c>
      <c r="J229" s="202">
        <f t="shared" si="28"/>
        <v>21730.042739999997</v>
      </c>
      <c r="K229" s="105"/>
      <c r="L229" s="105"/>
    </row>
    <row r="230" spans="1:12" ht="15" customHeight="1">
      <c r="A230" s="36" t="s">
        <v>225</v>
      </c>
      <c r="B230" s="81">
        <v>6</v>
      </c>
      <c r="C230" s="81">
        <f t="shared" ref="C230:C234" si="37">B230*1000/(380*1.73)</f>
        <v>9.1268634012777614</v>
      </c>
      <c r="D230" s="436" t="s">
        <v>845</v>
      </c>
      <c r="E230" s="116">
        <v>415</v>
      </c>
      <c r="F230" s="116">
        <v>980</v>
      </c>
      <c r="G230" s="481">
        <f t="shared" si="30"/>
        <v>18.330685567640231</v>
      </c>
      <c r="H230" s="482"/>
      <c r="I230" s="104">
        <v>374.57233333333329</v>
      </c>
      <c r="J230" s="202">
        <f t="shared" si="28"/>
        <v>23598.057000000001</v>
      </c>
      <c r="K230" s="105"/>
      <c r="L230" s="105"/>
    </row>
    <row r="231" spans="1:12" ht="15" customHeight="1">
      <c r="A231" s="36" t="s">
        <v>226</v>
      </c>
      <c r="B231" s="81">
        <v>9</v>
      </c>
      <c r="C231" s="81">
        <f t="shared" si="37"/>
        <v>13.690295101916641</v>
      </c>
      <c r="D231" s="437"/>
      <c r="E231" s="116">
        <v>415</v>
      </c>
      <c r="F231" s="116">
        <v>980</v>
      </c>
      <c r="G231" s="481">
        <f t="shared" si="30"/>
        <v>27.496028351460346</v>
      </c>
      <c r="H231" s="482"/>
      <c r="I231" s="104">
        <v>398.30574000000001</v>
      </c>
      <c r="J231" s="202">
        <f t="shared" si="28"/>
        <v>25093.261620000001</v>
      </c>
      <c r="K231" s="105"/>
      <c r="L231" s="105"/>
    </row>
    <row r="232" spans="1:12" ht="15" customHeight="1">
      <c r="A232" s="36" t="s">
        <v>227</v>
      </c>
      <c r="B232" s="81">
        <v>12</v>
      </c>
      <c r="C232" s="81">
        <f t="shared" si="37"/>
        <v>18.253726802555523</v>
      </c>
      <c r="D232" s="437"/>
      <c r="E232" s="116">
        <v>415</v>
      </c>
      <c r="F232" s="116">
        <v>980</v>
      </c>
      <c r="G232" s="481">
        <f t="shared" si="30"/>
        <v>36.661371135280461</v>
      </c>
      <c r="H232" s="482"/>
      <c r="I232" s="104">
        <v>482.72615999999999</v>
      </c>
      <c r="J232" s="202">
        <f t="shared" si="28"/>
        <v>30411.748080000001</v>
      </c>
      <c r="K232" s="105"/>
      <c r="L232" s="105"/>
    </row>
    <row r="233" spans="1:12" ht="15" customHeight="1">
      <c r="A233" s="36" t="s">
        <v>228</v>
      </c>
      <c r="B233" s="81">
        <v>9</v>
      </c>
      <c r="C233" s="81">
        <f t="shared" si="37"/>
        <v>13.690295101916641</v>
      </c>
      <c r="D233" s="437"/>
      <c r="E233" s="116">
        <v>690</v>
      </c>
      <c r="F233" s="116">
        <v>1600</v>
      </c>
      <c r="G233" s="481">
        <f t="shared" si="30"/>
        <v>16.841317365269461</v>
      </c>
      <c r="H233" s="482"/>
      <c r="I233" s="104">
        <v>404.91583999999995</v>
      </c>
      <c r="J233" s="202">
        <f t="shared" si="28"/>
        <v>25509.697919999999</v>
      </c>
      <c r="K233" s="105"/>
      <c r="L233" s="105"/>
    </row>
    <row r="234" spans="1:12" ht="15" customHeight="1">
      <c r="A234" s="36" t="s">
        <v>229</v>
      </c>
      <c r="B234" s="81">
        <v>12</v>
      </c>
      <c r="C234" s="81">
        <f t="shared" si="37"/>
        <v>18.253726802555523</v>
      </c>
      <c r="D234" s="438"/>
      <c r="E234" s="116">
        <v>690</v>
      </c>
      <c r="F234" s="116">
        <v>1600</v>
      </c>
      <c r="G234" s="481">
        <f t="shared" si="30"/>
        <v>22.455089820359284</v>
      </c>
      <c r="H234" s="482"/>
      <c r="I234" s="104">
        <v>491.94882333333334</v>
      </c>
      <c r="J234" s="202">
        <f t="shared" si="28"/>
        <v>30992.775870000001</v>
      </c>
      <c r="K234" s="105"/>
      <c r="L234" s="105"/>
    </row>
    <row r="235" spans="1:12" s="46" customFormat="1" ht="16.5" customHeight="1">
      <c r="A235" s="76"/>
      <c r="B235" s="76"/>
      <c r="C235" s="76"/>
      <c r="D235" s="76"/>
      <c r="E235" s="76"/>
      <c r="F235" s="76"/>
      <c r="G235" s="76"/>
      <c r="H235" s="76"/>
      <c r="I235" s="77"/>
      <c r="J235" s="77"/>
      <c r="K235" s="78"/>
      <c r="L235" s="78"/>
    </row>
    <row r="236" spans="1:12" s="46" customFormat="1" ht="16.5" customHeight="1">
      <c r="A236" s="57" t="s">
        <v>1061</v>
      </c>
      <c r="B236" s="58"/>
      <c r="C236" s="58"/>
      <c r="D236" s="58"/>
      <c r="E236" s="58"/>
      <c r="F236" s="58"/>
      <c r="G236" s="58"/>
      <c r="H236" s="58"/>
      <c r="I236" s="64"/>
      <c r="J236" s="65"/>
      <c r="K236" s="66"/>
      <c r="L236" s="352"/>
    </row>
    <row r="237" spans="1:12" s="46" customFormat="1" ht="16.5" customHeight="1">
      <c r="A237" s="83"/>
      <c r="B237" s="440" t="s">
        <v>1101</v>
      </c>
      <c r="C237" s="440"/>
      <c r="D237" s="440"/>
      <c r="E237" s="440"/>
      <c r="F237" s="440"/>
      <c r="G237" s="84"/>
      <c r="H237" s="108" t="s">
        <v>995</v>
      </c>
      <c r="I237" s="85"/>
      <c r="J237" s="86"/>
      <c r="K237" s="87"/>
      <c r="L237" s="88"/>
    </row>
    <row r="238" spans="1:12" s="46" customFormat="1" ht="16.5" customHeight="1">
      <c r="A238" s="89"/>
      <c r="B238" s="441"/>
      <c r="C238" s="441"/>
      <c r="D238" s="441"/>
      <c r="E238" s="441"/>
      <c r="F238" s="441"/>
      <c r="G238" s="90"/>
      <c r="H238" s="109" t="s">
        <v>996</v>
      </c>
      <c r="I238" s="91"/>
      <c r="J238" s="92"/>
      <c r="K238" s="93"/>
      <c r="L238" s="94"/>
    </row>
    <row r="239" spans="1:12" s="46" customFormat="1" ht="16.5" customHeight="1">
      <c r="A239" s="89"/>
      <c r="B239" s="441"/>
      <c r="C239" s="441"/>
      <c r="D239" s="441"/>
      <c r="E239" s="441"/>
      <c r="F239" s="441"/>
      <c r="G239" s="90"/>
      <c r="H239" s="109" t="s">
        <v>994</v>
      </c>
      <c r="I239" s="91"/>
      <c r="J239" s="92"/>
      <c r="K239" s="93"/>
      <c r="L239" s="94"/>
    </row>
    <row r="240" spans="1:12" s="46" customFormat="1" ht="16.5" customHeight="1">
      <c r="A240" s="89"/>
      <c r="B240" s="441"/>
      <c r="C240" s="441"/>
      <c r="D240" s="441"/>
      <c r="E240" s="441"/>
      <c r="F240" s="441"/>
      <c r="G240" s="90"/>
      <c r="H240" s="109" t="s">
        <v>993</v>
      </c>
      <c r="I240" s="91"/>
      <c r="J240" s="92"/>
      <c r="K240" s="93"/>
      <c r="L240" s="94"/>
    </row>
    <row r="241" spans="1:12" s="46" customFormat="1" ht="16.5" customHeight="1">
      <c r="A241" s="95"/>
      <c r="B241" s="442"/>
      <c r="C241" s="442"/>
      <c r="D241" s="442"/>
      <c r="E241" s="442"/>
      <c r="F241" s="442"/>
      <c r="G241" s="96"/>
      <c r="H241" s="110" t="s">
        <v>1102</v>
      </c>
      <c r="I241" s="97"/>
      <c r="J241" s="98"/>
      <c r="K241" s="99"/>
      <c r="L241" s="100"/>
    </row>
    <row r="242" spans="1:12" s="46" customFormat="1" ht="40.5" customHeight="1">
      <c r="A242" s="67" t="s">
        <v>77</v>
      </c>
      <c r="B242" s="68" t="s">
        <v>828</v>
      </c>
      <c r="C242" s="68" t="s">
        <v>829</v>
      </c>
      <c r="D242" s="68" t="s">
        <v>837</v>
      </c>
      <c r="E242" s="68" t="s">
        <v>989</v>
      </c>
      <c r="F242" s="68" t="s">
        <v>990</v>
      </c>
      <c r="G242" s="483" t="s">
        <v>991</v>
      </c>
      <c r="H242" s="484"/>
      <c r="I242" s="74" t="s">
        <v>893</v>
      </c>
      <c r="J242" s="74" t="s">
        <v>894</v>
      </c>
      <c r="K242" s="75"/>
      <c r="L242" s="75"/>
    </row>
    <row r="243" spans="1:12" ht="15" customHeight="1">
      <c r="A243" s="36" t="s">
        <v>230</v>
      </c>
      <c r="B243" s="81">
        <v>0.3</v>
      </c>
      <c r="C243" s="81">
        <f>B243*1000/220</f>
        <v>1.3636363636363635</v>
      </c>
      <c r="D243" s="436" t="s">
        <v>844</v>
      </c>
      <c r="E243" s="116">
        <v>40</v>
      </c>
      <c r="F243" s="116">
        <v>100</v>
      </c>
      <c r="G243" s="481">
        <f>B243*1000/(0.334*F243)</f>
        <v>8.9820359281437128</v>
      </c>
      <c r="H243" s="482"/>
      <c r="I243" s="104">
        <v>189.83577666666667</v>
      </c>
      <c r="J243" s="202">
        <f t="shared" ref="J243:J269" si="38">I243*0.9*70</f>
        <v>11959.65393</v>
      </c>
      <c r="K243" s="105"/>
      <c r="L243" s="105"/>
    </row>
    <row r="244" spans="1:12" ht="15" customHeight="1">
      <c r="A244" s="36" t="s">
        <v>231</v>
      </c>
      <c r="B244" s="81">
        <v>0.6</v>
      </c>
      <c r="C244" s="81">
        <f t="shared" ref="C244:C249" si="39">B244*1000/220</f>
        <v>2.7272727272727271</v>
      </c>
      <c r="D244" s="437"/>
      <c r="E244" s="116">
        <v>40</v>
      </c>
      <c r="F244" s="116">
        <v>100</v>
      </c>
      <c r="G244" s="481">
        <f t="shared" ref="G244:G269" si="40">B244*1000/(0.334*F244)</f>
        <v>17.964071856287426</v>
      </c>
      <c r="H244" s="482"/>
      <c r="I244" s="104">
        <v>205.19638999999998</v>
      </c>
      <c r="J244" s="202">
        <f t="shared" si="38"/>
        <v>12927.37257</v>
      </c>
      <c r="K244" s="105"/>
      <c r="L244" s="105"/>
    </row>
    <row r="245" spans="1:12" ht="15" customHeight="1">
      <c r="A245" s="36" t="s">
        <v>232</v>
      </c>
      <c r="B245" s="81">
        <v>1.2</v>
      </c>
      <c r="C245" s="81">
        <f t="shared" si="39"/>
        <v>5.4545454545454541</v>
      </c>
      <c r="D245" s="437"/>
      <c r="E245" s="116">
        <v>70</v>
      </c>
      <c r="F245" s="116">
        <v>155</v>
      </c>
      <c r="G245" s="481">
        <f t="shared" si="40"/>
        <v>23.179447556499902</v>
      </c>
      <c r="H245" s="482"/>
      <c r="I245" s="104">
        <v>240.10401333333334</v>
      </c>
      <c r="J245" s="202">
        <f t="shared" si="38"/>
        <v>15126.55284</v>
      </c>
      <c r="K245" s="105"/>
      <c r="L245" s="105"/>
    </row>
    <row r="246" spans="1:12" ht="15" customHeight="1">
      <c r="A246" s="36" t="s">
        <v>233</v>
      </c>
      <c r="B246" s="81">
        <v>1.8</v>
      </c>
      <c r="C246" s="81">
        <f t="shared" si="39"/>
        <v>8.1818181818181817</v>
      </c>
      <c r="D246" s="437"/>
      <c r="E246" s="116">
        <v>70</v>
      </c>
      <c r="F246" s="116">
        <v>155</v>
      </c>
      <c r="G246" s="481">
        <f t="shared" si="40"/>
        <v>34.769171334749856</v>
      </c>
      <c r="H246" s="482"/>
      <c r="I246" s="104">
        <v>265.44272999999998</v>
      </c>
      <c r="J246" s="202">
        <f t="shared" si="38"/>
        <v>16722.89199</v>
      </c>
      <c r="K246" s="105"/>
      <c r="L246" s="105"/>
    </row>
    <row r="247" spans="1:12" ht="15" customHeight="1">
      <c r="A247" s="36" t="s">
        <v>234</v>
      </c>
      <c r="B247" s="81">
        <v>1.2</v>
      </c>
      <c r="C247" s="81">
        <f t="shared" si="39"/>
        <v>5.4545454545454541</v>
      </c>
      <c r="D247" s="437"/>
      <c r="E247" s="116">
        <v>110</v>
      </c>
      <c r="F247" s="116">
        <v>250</v>
      </c>
      <c r="G247" s="481">
        <f t="shared" si="40"/>
        <v>14.37125748502994</v>
      </c>
      <c r="H247" s="482"/>
      <c r="I247" s="104">
        <v>206.58136333333331</v>
      </c>
      <c r="J247" s="202">
        <f t="shared" si="38"/>
        <v>13014.625889999999</v>
      </c>
      <c r="K247" s="105"/>
      <c r="L247" s="105"/>
    </row>
    <row r="248" spans="1:12" ht="15" customHeight="1">
      <c r="A248" s="36" t="s">
        <v>235</v>
      </c>
      <c r="B248" s="81">
        <v>2.4</v>
      </c>
      <c r="C248" s="81">
        <f t="shared" si="39"/>
        <v>10.909090909090908</v>
      </c>
      <c r="D248" s="437"/>
      <c r="E248" s="116">
        <v>110</v>
      </c>
      <c r="F248" s="116">
        <v>250</v>
      </c>
      <c r="G248" s="481">
        <f t="shared" si="40"/>
        <v>28.742514970059879</v>
      </c>
      <c r="H248" s="482"/>
      <c r="I248" s="104">
        <v>243.31463333333329</v>
      </c>
      <c r="J248" s="202">
        <f t="shared" si="38"/>
        <v>15328.821899999999</v>
      </c>
      <c r="K248" s="105"/>
      <c r="L248" s="105"/>
    </row>
    <row r="249" spans="1:12" ht="15" customHeight="1">
      <c r="A249" s="36" t="s">
        <v>236</v>
      </c>
      <c r="B249" s="81">
        <v>3</v>
      </c>
      <c r="C249" s="81">
        <f t="shared" si="39"/>
        <v>13.636363636363637</v>
      </c>
      <c r="D249" s="438"/>
      <c r="E249" s="116">
        <v>110</v>
      </c>
      <c r="F249" s="116">
        <v>250</v>
      </c>
      <c r="G249" s="481">
        <f t="shared" si="40"/>
        <v>35.928143712574851</v>
      </c>
      <c r="H249" s="482"/>
      <c r="I249" s="104">
        <v>268.02381666666668</v>
      </c>
      <c r="J249" s="202">
        <f t="shared" si="38"/>
        <v>16885.50045</v>
      </c>
      <c r="K249" s="105"/>
      <c r="L249" s="105"/>
    </row>
    <row r="250" spans="1:12" ht="15" customHeight="1">
      <c r="A250" s="36" t="s">
        <v>237</v>
      </c>
      <c r="B250" s="81">
        <v>3</v>
      </c>
      <c r="C250" s="81">
        <f t="shared" ref="C250:C251" si="41">B250*1000/380</f>
        <v>7.8947368421052628</v>
      </c>
      <c r="D250" s="436" t="s">
        <v>992</v>
      </c>
      <c r="E250" s="116">
        <v>110</v>
      </c>
      <c r="F250" s="116">
        <v>250</v>
      </c>
      <c r="G250" s="481">
        <f t="shared" si="40"/>
        <v>35.928143712574851</v>
      </c>
      <c r="H250" s="482"/>
      <c r="I250" s="104">
        <v>314.07417999999996</v>
      </c>
      <c r="J250" s="202">
        <f t="shared" si="38"/>
        <v>19786.673339999998</v>
      </c>
      <c r="K250" s="105"/>
      <c r="L250" s="105"/>
    </row>
    <row r="251" spans="1:12" ht="15" customHeight="1">
      <c r="A251" s="36" t="s">
        <v>238</v>
      </c>
      <c r="B251" s="81">
        <v>5</v>
      </c>
      <c r="C251" s="81">
        <f t="shared" si="41"/>
        <v>13.157894736842104</v>
      </c>
      <c r="D251" s="438"/>
      <c r="E251" s="116">
        <v>110</v>
      </c>
      <c r="F251" s="116">
        <v>250</v>
      </c>
      <c r="G251" s="481">
        <f t="shared" si="40"/>
        <v>59.880239520958085</v>
      </c>
      <c r="H251" s="482"/>
      <c r="I251" s="104">
        <v>336.42261333333329</v>
      </c>
      <c r="J251" s="202">
        <f t="shared" si="38"/>
        <v>21194.624639999998</v>
      </c>
      <c r="K251" s="105"/>
      <c r="L251" s="105"/>
    </row>
    <row r="252" spans="1:12" ht="15" customHeight="1">
      <c r="A252" s="36" t="s">
        <v>239</v>
      </c>
      <c r="B252" s="81">
        <v>6</v>
      </c>
      <c r="C252" s="81">
        <f>B252*1000/(380*1.73)</f>
        <v>9.1268634012777614</v>
      </c>
      <c r="D252" s="116" t="s">
        <v>845</v>
      </c>
      <c r="E252" s="116">
        <v>110</v>
      </c>
      <c r="F252" s="116">
        <v>250</v>
      </c>
      <c r="G252" s="481">
        <f t="shared" si="40"/>
        <v>71.856287425149702</v>
      </c>
      <c r="H252" s="482"/>
      <c r="I252" s="104">
        <v>375.51663333333329</v>
      </c>
      <c r="J252" s="202">
        <f t="shared" si="38"/>
        <v>23657.547899999998</v>
      </c>
      <c r="K252" s="105"/>
      <c r="L252" s="105"/>
    </row>
    <row r="253" spans="1:12" ht="15" customHeight="1">
      <c r="A253" s="36" t="s">
        <v>240</v>
      </c>
      <c r="B253" s="81">
        <v>2.4</v>
      </c>
      <c r="C253" s="81">
        <f t="shared" ref="C253:C254" si="42">B253*1000/220</f>
        <v>10.909090909090908</v>
      </c>
      <c r="D253" s="437" t="s">
        <v>844</v>
      </c>
      <c r="E253" s="116">
        <v>170</v>
      </c>
      <c r="F253" s="116">
        <v>400</v>
      </c>
      <c r="G253" s="481">
        <f t="shared" si="40"/>
        <v>17.964071856287426</v>
      </c>
      <c r="H253" s="482"/>
      <c r="I253" s="104">
        <v>248.47680666666668</v>
      </c>
      <c r="J253" s="202">
        <f t="shared" si="38"/>
        <v>15654.038820000002</v>
      </c>
      <c r="K253" s="105"/>
      <c r="L253" s="105"/>
    </row>
    <row r="254" spans="1:12" ht="15" customHeight="1">
      <c r="A254" s="36" t="s">
        <v>241</v>
      </c>
      <c r="B254" s="81">
        <v>3</v>
      </c>
      <c r="C254" s="81">
        <f t="shared" si="42"/>
        <v>13.636363636363637</v>
      </c>
      <c r="D254" s="438"/>
      <c r="E254" s="116">
        <v>170</v>
      </c>
      <c r="F254" s="116">
        <v>400</v>
      </c>
      <c r="G254" s="481">
        <f t="shared" si="40"/>
        <v>22.455089820359284</v>
      </c>
      <c r="H254" s="482"/>
      <c r="I254" s="104">
        <v>269.40879000000001</v>
      </c>
      <c r="J254" s="202">
        <f t="shared" si="38"/>
        <v>16972.753769999999</v>
      </c>
      <c r="K254" s="105"/>
      <c r="L254" s="105"/>
    </row>
    <row r="255" spans="1:12" ht="15" customHeight="1">
      <c r="A255" s="36" t="s">
        <v>242</v>
      </c>
      <c r="B255" s="81">
        <v>5</v>
      </c>
      <c r="C255" s="81">
        <f t="shared" ref="C255:C256" si="43">B255*1000/380</f>
        <v>13.157894736842104</v>
      </c>
      <c r="D255" s="437" t="s">
        <v>992</v>
      </c>
      <c r="E255" s="116">
        <v>170</v>
      </c>
      <c r="F255" s="116">
        <v>400</v>
      </c>
      <c r="G255" s="481">
        <f t="shared" si="40"/>
        <v>37.425149700598801</v>
      </c>
      <c r="H255" s="482"/>
      <c r="I255" s="104">
        <v>322.44697333333329</v>
      </c>
      <c r="J255" s="202">
        <f t="shared" si="38"/>
        <v>20314.159319999999</v>
      </c>
      <c r="K255" s="105"/>
      <c r="L255" s="105"/>
    </row>
    <row r="256" spans="1:12" ht="15" customHeight="1">
      <c r="A256" s="36" t="s">
        <v>243</v>
      </c>
      <c r="B256" s="81">
        <v>6</v>
      </c>
      <c r="C256" s="81">
        <f t="shared" si="43"/>
        <v>15.789473684210526</v>
      </c>
      <c r="D256" s="438"/>
      <c r="E256" s="116">
        <v>170</v>
      </c>
      <c r="F256" s="116">
        <v>400</v>
      </c>
      <c r="G256" s="481">
        <f t="shared" si="40"/>
        <v>44.910179640718567</v>
      </c>
      <c r="H256" s="482"/>
      <c r="I256" s="104">
        <v>343.37895666666668</v>
      </c>
      <c r="J256" s="202">
        <f t="shared" si="38"/>
        <v>21632.87427</v>
      </c>
      <c r="K256" s="105"/>
      <c r="L256" s="105"/>
    </row>
    <row r="257" spans="1:12" ht="15" customHeight="1">
      <c r="A257" s="36" t="s">
        <v>244</v>
      </c>
      <c r="B257" s="81">
        <v>6</v>
      </c>
      <c r="C257" s="81">
        <f>B257*1000/(380*1.73)</f>
        <v>9.1268634012777614</v>
      </c>
      <c r="D257" s="116" t="s">
        <v>845</v>
      </c>
      <c r="E257" s="116">
        <v>170</v>
      </c>
      <c r="F257" s="116">
        <v>400</v>
      </c>
      <c r="G257" s="481">
        <f t="shared" si="40"/>
        <v>44.910179640718567</v>
      </c>
      <c r="H257" s="482"/>
      <c r="I257" s="104">
        <v>388.07582333333335</v>
      </c>
      <c r="J257" s="202">
        <f t="shared" si="38"/>
        <v>24448.776870000002</v>
      </c>
      <c r="K257" s="105"/>
      <c r="L257" s="105"/>
    </row>
    <row r="258" spans="1:12" ht="15" customHeight="1">
      <c r="A258" s="36" t="s">
        <v>245</v>
      </c>
      <c r="B258" s="81">
        <v>3</v>
      </c>
      <c r="C258" s="81">
        <f t="shared" ref="C258" si="44">B258*1000/220</f>
        <v>13.636363636363637</v>
      </c>
      <c r="D258" s="116" t="s">
        <v>844</v>
      </c>
      <c r="E258" s="116">
        <v>270</v>
      </c>
      <c r="F258" s="116">
        <v>620</v>
      </c>
      <c r="G258" s="481">
        <f t="shared" si="40"/>
        <v>14.48715472281244</v>
      </c>
      <c r="H258" s="482"/>
      <c r="I258" s="104">
        <v>277.78158333333334</v>
      </c>
      <c r="J258" s="202">
        <f t="shared" si="38"/>
        <v>17500.239750000001</v>
      </c>
      <c r="K258" s="105"/>
      <c r="L258" s="105"/>
    </row>
    <row r="259" spans="1:12" ht="15" customHeight="1">
      <c r="A259" s="36" t="s">
        <v>246</v>
      </c>
      <c r="B259" s="81">
        <v>6</v>
      </c>
      <c r="C259" s="81">
        <f>B259*1000/380</f>
        <v>15.789473684210526</v>
      </c>
      <c r="D259" s="116" t="s">
        <v>992</v>
      </c>
      <c r="E259" s="116">
        <v>270</v>
      </c>
      <c r="F259" s="116">
        <v>620</v>
      </c>
      <c r="G259" s="481">
        <f t="shared" si="40"/>
        <v>28.974309445624879</v>
      </c>
      <c r="H259" s="482"/>
      <c r="I259" s="104">
        <v>328.04981999999995</v>
      </c>
      <c r="J259" s="202">
        <f t="shared" si="38"/>
        <v>20667.138659999997</v>
      </c>
      <c r="K259" s="105"/>
      <c r="L259" s="105"/>
    </row>
    <row r="260" spans="1:12" ht="15" customHeight="1">
      <c r="A260" s="36" t="s">
        <v>247</v>
      </c>
      <c r="B260" s="81">
        <v>6</v>
      </c>
      <c r="C260" s="81">
        <f t="shared" ref="C260:C262" si="45">B260*1000/(380*1.73)</f>
        <v>9.1268634012777614</v>
      </c>
      <c r="D260" s="436" t="s">
        <v>845</v>
      </c>
      <c r="E260" s="116">
        <v>270</v>
      </c>
      <c r="F260" s="116">
        <v>620</v>
      </c>
      <c r="G260" s="481">
        <f t="shared" si="40"/>
        <v>28.974309445624879</v>
      </c>
      <c r="H260" s="482"/>
      <c r="I260" s="104">
        <v>385.27439999999996</v>
      </c>
      <c r="J260" s="202">
        <f t="shared" si="38"/>
        <v>24272.287199999995</v>
      </c>
      <c r="K260" s="105"/>
      <c r="L260" s="105"/>
    </row>
    <row r="261" spans="1:12" ht="15" customHeight="1">
      <c r="A261" s="36" t="s">
        <v>248</v>
      </c>
      <c r="B261" s="81">
        <v>9</v>
      </c>
      <c r="C261" s="81">
        <f t="shared" si="45"/>
        <v>13.690295101916641</v>
      </c>
      <c r="D261" s="437"/>
      <c r="E261" s="116">
        <v>270</v>
      </c>
      <c r="F261" s="116">
        <v>620</v>
      </c>
      <c r="G261" s="481">
        <f t="shared" si="40"/>
        <v>43.461464168437317</v>
      </c>
      <c r="H261" s="482"/>
      <c r="I261" s="104">
        <v>404.82141000000001</v>
      </c>
      <c r="J261" s="202">
        <f t="shared" si="38"/>
        <v>25503.74883</v>
      </c>
      <c r="K261" s="105"/>
      <c r="L261" s="105"/>
    </row>
    <row r="262" spans="1:12" ht="15" customHeight="1">
      <c r="A262" s="36" t="s">
        <v>249</v>
      </c>
      <c r="B262" s="81">
        <v>12</v>
      </c>
      <c r="C262" s="81">
        <f t="shared" si="45"/>
        <v>18.253726802555523</v>
      </c>
      <c r="D262" s="438"/>
      <c r="E262" s="116">
        <v>270</v>
      </c>
      <c r="F262" s="116">
        <v>620</v>
      </c>
      <c r="G262" s="481">
        <f t="shared" si="40"/>
        <v>57.948618891249758</v>
      </c>
      <c r="H262" s="482"/>
      <c r="I262" s="104">
        <v>498.33858666666657</v>
      </c>
      <c r="J262" s="202">
        <f t="shared" si="38"/>
        <v>31395.330959999996</v>
      </c>
      <c r="K262" s="105"/>
      <c r="L262" s="105"/>
    </row>
    <row r="263" spans="1:12" ht="15" customHeight="1">
      <c r="A263" s="36" t="s">
        <v>250</v>
      </c>
      <c r="B263" s="81">
        <v>3</v>
      </c>
      <c r="C263" s="81">
        <f t="shared" ref="C263" si="46">B263*1000/220</f>
        <v>13.636363636363637</v>
      </c>
      <c r="D263" s="116" t="s">
        <v>844</v>
      </c>
      <c r="E263" s="116">
        <v>415</v>
      </c>
      <c r="F263" s="116">
        <v>980</v>
      </c>
      <c r="G263" s="481">
        <f t="shared" si="40"/>
        <v>9.1653427838201154</v>
      </c>
      <c r="H263" s="482"/>
      <c r="I263" s="104">
        <v>283.35295333333329</v>
      </c>
      <c r="J263" s="202">
        <f t="shared" si="38"/>
        <v>17851.236059999996</v>
      </c>
      <c r="K263" s="105"/>
      <c r="L263" s="105"/>
    </row>
    <row r="264" spans="1:12" ht="15" customHeight="1">
      <c r="A264" s="36" t="s">
        <v>251</v>
      </c>
      <c r="B264" s="81">
        <v>6</v>
      </c>
      <c r="C264" s="81">
        <f>B264*1000/380</f>
        <v>15.789473684210526</v>
      </c>
      <c r="D264" s="116" t="s">
        <v>992</v>
      </c>
      <c r="E264" s="116">
        <v>415</v>
      </c>
      <c r="F264" s="116">
        <v>980</v>
      </c>
      <c r="G264" s="481">
        <f t="shared" si="40"/>
        <v>18.330685567640231</v>
      </c>
      <c r="H264" s="482"/>
      <c r="I264" s="104">
        <v>361.54099333333335</v>
      </c>
      <c r="J264" s="202">
        <f t="shared" si="38"/>
        <v>22777.082580000002</v>
      </c>
      <c r="K264" s="105"/>
      <c r="L264" s="105"/>
    </row>
    <row r="265" spans="1:12" ht="15" customHeight="1">
      <c r="A265" s="36" t="s">
        <v>252</v>
      </c>
      <c r="B265" s="81">
        <v>6</v>
      </c>
      <c r="C265" s="81">
        <f t="shared" ref="C265:C269" si="47">B265*1000/(380*1.73)</f>
        <v>9.1268634012777614</v>
      </c>
      <c r="D265" s="436" t="s">
        <v>845</v>
      </c>
      <c r="E265" s="116">
        <v>415</v>
      </c>
      <c r="F265" s="116">
        <v>980</v>
      </c>
      <c r="G265" s="481">
        <f t="shared" si="40"/>
        <v>18.330685567640231</v>
      </c>
      <c r="H265" s="482"/>
      <c r="I265" s="104">
        <v>396.41713999999996</v>
      </c>
      <c r="J265" s="202">
        <f t="shared" si="38"/>
        <v>24974.27982</v>
      </c>
      <c r="K265" s="105"/>
      <c r="L265" s="105"/>
    </row>
    <row r="266" spans="1:12" ht="15" customHeight="1">
      <c r="A266" s="36" t="s">
        <v>253</v>
      </c>
      <c r="B266" s="81">
        <v>9</v>
      </c>
      <c r="C266" s="81">
        <f t="shared" si="47"/>
        <v>13.690295101916641</v>
      </c>
      <c r="D266" s="437"/>
      <c r="E266" s="116">
        <v>415</v>
      </c>
      <c r="F266" s="116">
        <v>980</v>
      </c>
      <c r="G266" s="481">
        <f t="shared" si="40"/>
        <v>27.496028351460346</v>
      </c>
      <c r="H266" s="482"/>
      <c r="I266" s="104">
        <v>415.99562666666662</v>
      </c>
      <c r="J266" s="202">
        <f t="shared" si="38"/>
        <v>26207.724479999997</v>
      </c>
      <c r="K266" s="105"/>
      <c r="L266" s="105"/>
    </row>
    <row r="267" spans="1:12" ht="15" customHeight="1">
      <c r="A267" s="36" t="s">
        <v>254</v>
      </c>
      <c r="B267" s="81">
        <v>12</v>
      </c>
      <c r="C267" s="81">
        <f t="shared" si="47"/>
        <v>18.253726802555523</v>
      </c>
      <c r="D267" s="437"/>
      <c r="E267" s="116">
        <v>415</v>
      </c>
      <c r="F267" s="116">
        <v>980</v>
      </c>
      <c r="G267" s="481">
        <f t="shared" si="40"/>
        <v>36.661371135280461</v>
      </c>
      <c r="H267" s="482"/>
      <c r="I267" s="104">
        <v>498.33858666666657</v>
      </c>
      <c r="J267" s="202">
        <f t="shared" si="38"/>
        <v>31395.330959999996</v>
      </c>
      <c r="K267" s="105"/>
      <c r="L267" s="105"/>
    </row>
    <row r="268" spans="1:12" ht="15" customHeight="1">
      <c r="A268" s="36" t="s">
        <v>255</v>
      </c>
      <c r="B268" s="81">
        <v>9</v>
      </c>
      <c r="C268" s="81">
        <f t="shared" si="47"/>
        <v>13.690295101916641</v>
      </c>
      <c r="D268" s="437"/>
      <c r="E268" s="116">
        <v>690</v>
      </c>
      <c r="F268" s="116">
        <v>1600</v>
      </c>
      <c r="G268" s="481">
        <f t="shared" si="40"/>
        <v>16.841317365269461</v>
      </c>
      <c r="H268" s="482"/>
      <c r="I268" s="104">
        <v>429.90831333333341</v>
      </c>
      <c r="J268" s="202">
        <f t="shared" si="38"/>
        <v>27084.223740000005</v>
      </c>
      <c r="K268" s="105"/>
      <c r="L268" s="105"/>
    </row>
    <row r="269" spans="1:12" ht="15" customHeight="1">
      <c r="A269" s="36" t="s">
        <v>256</v>
      </c>
      <c r="B269" s="81">
        <v>12</v>
      </c>
      <c r="C269" s="81">
        <f t="shared" si="47"/>
        <v>18.253726802555523</v>
      </c>
      <c r="D269" s="438"/>
      <c r="E269" s="116">
        <v>690</v>
      </c>
      <c r="F269" s="116">
        <v>1600</v>
      </c>
      <c r="G269" s="481">
        <f t="shared" si="40"/>
        <v>22.455089820359284</v>
      </c>
      <c r="H269" s="482"/>
      <c r="I269" s="104">
        <v>527.64336333333335</v>
      </c>
      <c r="J269" s="202">
        <f t="shared" si="38"/>
        <v>33241.531889999998</v>
      </c>
      <c r="K269" s="105"/>
      <c r="L269" s="105"/>
    </row>
    <row r="270" spans="1:12" s="46" customFormat="1" ht="16.5" customHeight="1">
      <c r="A270" s="76"/>
      <c r="B270" s="76"/>
      <c r="C270" s="76"/>
      <c r="D270" s="76"/>
      <c r="E270" s="76"/>
      <c r="F270" s="76"/>
      <c r="G270" s="76"/>
      <c r="H270" s="76"/>
      <c r="I270" s="77"/>
      <c r="J270" s="77"/>
      <c r="K270" s="78"/>
      <c r="L270" s="78"/>
    </row>
    <row r="271" spans="1:12" s="46" customFormat="1" ht="16.5" customHeight="1">
      <c r="A271" s="57" t="s">
        <v>1062</v>
      </c>
      <c r="B271" s="58"/>
      <c r="C271" s="58"/>
      <c r="D271" s="58"/>
      <c r="E271" s="58"/>
      <c r="F271" s="58"/>
      <c r="G271" s="58"/>
      <c r="H271" s="58"/>
      <c r="I271" s="64"/>
      <c r="J271" s="65"/>
      <c r="K271" s="66"/>
      <c r="L271" s="352"/>
    </row>
    <row r="272" spans="1:12" s="46" customFormat="1" ht="16.5" customHeight="1">
      <c r="A272" s="83"/>
      <c r="B272" s="440" t="s">
        <v>1104</v>
      </c>
      <c r="C272" s="440"/>
      <c r="D272" s="440"/>
      <c r="E272" s="440"/>
      <c r="F272" s="440"/>
      <c r="G272" s="84"/>
      <c r="H272" s="108" t="s">
        <v>995</v>
      </c>
      <c r="I272" s="85"/>
      <c r="J272" s="86"/>
      <c r="K272" s="87"/>
      <c r="L272" s="88"/>
    </row>
    <row r="273" spans="1:12" s="46" customFormat="1" ht="16.5" customHeight="1">
      <c r="A273" s="89"/>
      <c r="B273" s="441"/>
      <c r="C273" s="441"/>
      <c r="D273" s="441"/>
      <c r="E273" s="441"/>
      <c r="F273" s="441"/>
      <c r="G273" s="90"/>
      <c r="H273" s="109" t="s">
        <v>996</v>
      </c>
      <c r="I273" s="91"/>
      <c r="J273" s="92"/>
      <c r="K273" s="93"/>
      <c r="L273" s="94"/>
    </row>
    <row r="274" spans="1:12" s="46" customFormat="1" ht="16.5" customHeight="1">
      <c r="A274" s="89"/>
      <c r="B274" s="441"/>
      <c r="C274" s="441"/>
      <c r="D274" s="441"/>
      <c r="E274" s="441"/>
      <c r="F274" s="441"/>
      <c r="G274" s="90"/>
      <c r="H274" s="109" t="s">
        <v>994</v>
      </c>
      <c r="I274" s="91"/>
      <c r="J274" s="92"/>
      <c r="K274" s="93"/>
      <c r="L274" s="94"/>
    </row>
    <row r="275" spans="1:12" s="46" customFormat="1" ht="16.5" customHeight="1">
      <c r="A275" s="89"/>
      <c r="B275" s="441"/>
      <c r="C275" s="441"/>
      <c r="D275" s="441"/>
      <c r="E275" s="441"/>
      <c r="F275" s="441"/>
      <c r="G275" s="90"/>
      <c r="H275" s="109" t="s">
        <v>1103</v>
      </c>
      <c r="I275" s="91"/>
      <c r="J275" s="92"/>
      <c r="K275" s="93"/>
      <c r="L275" s="94"/>
    </row>
    <row r="276" spans="1:12" s="46" customFormat="1" ht="16.5" customHeight="1">
      <c r="A276" s="95"/>
      <c r="B276" s="442"/>
      <c r="C276" s="442"/>
      <c r="D276" s="442"/>
      <c r="E276" s="442"/>
      <c r="F276" s="442"/>
      <c r="G276" s="96"/>
      <c r="H276" s="110" t="s">
        <v>1100</v>
      </c>
      <c r="I276" s="97"/>
      <c r="J276" s="98"/>
      <c r="K276" s="99"/>
      <c r="L276" s="100"/>
    </row>
    <row r="277" spans="1:12" s="46" customFormat="1" ht="40.5" customHeight="1">
      <c r="A277" s="67" t="s">
        <v>77</v>
      </c>
      <c r="B277" s="68" t="s">
        <v>828</v>
      </c>
      <c r="C277" s="68" t="s">
        <v>829</v>
      </c>
      <c r="D277" s="68" t="s">
        <v>837</v>
      </c>
      <c r="E277" s="68" t="s">
        <v>989</v>
      </c>
      <c r="F277" s="68" t="s">
        <v>990</v>
      </c>
      <c r="G277" s="483" t="s">
        <v>991</v>
      </c>
      <c r="H277" s="484"/>
      <c r="I277" s="74" t="s">
        <v>893</v>
      </c>
      <c r="J277" s="74" t="s">
        <v>894</v>
      </c>
      <c r="K277" s="75"/>
      <c r="L277" s="75"/>
    </row>
    <row r="278" spans="1:12" ht="15" customHeight="1">
      <c r="A278" s="36" t="s">
        <v>1066</v>
      </c>
      <c r="B278" s="81">
        <v>0.3</v>
      </c>
      <c r="C278" s="81">
        <f t="shared" ref="C278:C289" si="48">B278*1000/220</f>
        <v>1.3636363636363635</v>
      </c>
      <c r="D278" s="436" t="s">
        <v>844</v>
      </c>
      <c r="E278" s="116">
        <v>70</v>
      </c>
      <c r="F278" s="116">
        <v>155</v>
      </c>
      <c r="G278" s="481">
        <f t="shared" ref="G278:G310" si="49">B278*1000/(0.334*F278)</f>
        <v>5.7948618891249755</v>
      </c>
      <c r="H278" s="482"/>
      <c r="I278" s="104">
        <v>322.37224256250011</v>
      </c>
      <c r="J278" s="202">
        <f>I278*0.9*70</f>
        <v>20309.451281437508</v>
      </c>
      <c r="K278" s="105"/>
      <c r="L278" s="105"/>
    </row>
    <row r="279" spans="1:12" ht="15" customHeight="1">
      <c r="A279" s="36" t="s">
        <v>1067</v>
      </c>
      <c r="B279" s="81">
        <v>0.6</v>
      </c>
      <c r="C279" s="81">
        <f t="shared" si="48"/>
        <v>2.7272727272727271</v>
      </c>
      <c r="D279" s="437"/>
      <c r="E279" s="116">
        <v>70</v>
      </c>
      <c r="F279" s="116">
        <v>155</v>
      </c>
      <c r="G279" s="481">
        <f t="shared" si="49"/>
        <v>11.589723778249951</v>
      </c>
      <c r="H279" s="482"/>
      <c r="I279" s="104">
        <v>347.05840528125003</v>
      </c>
      <c r="J279" s="202">
        <f t="shared" ref="J279:J310" si="50">I279*0.9*70</f>
        <v>21864.67953271875</v>
      </c>
      <c r="K279" s="105"/>
      <c r="L279" s="105"/>
    </row>
    <row r="280" spans="1:12" ht="15" customHeight="1">
      <c r="A280" s="36" t="s">
        <v>1068</v>
      </c>
      <c r="B280" s="81">
        <v>0.9</v>
      </c>
      <c r="C280" s="81">
        <f t="shared" si="48"/>
        <v>4.0909090909090908</v>
      </c>
      <c r="D280" s="437"/>
      <c r="E280" s="116">
        <v>70</v>
      </c>
      <c r="F280" s="116">
        <v>155</v>
      </c>
      <c r="G280" s="481">
        <f t="shared" si="49"/>
        <v>17.384585667374928</v>
      </c>
      <c r="H280" s="482"/>
      <c r="I280" s="104">
        <v>363.03180468750003</v>
      </c>
      <c r="J280" s="202">
        <f t="shared" si="50"/>
        <v>22871.003695312502</v>
      </c>
      <c r="K280" s="105"/>
      <c r="L280" s="105"/>
    </row>
    <row r="281" spans="1:12" ht="15" customHeight="1">
      <c r="A281" s="36" t="s">
        <v>1069</v>
      </c>
      <c r="B281" s="81">
        <v>1.2</v>
      </c>
      <c r="C281" s="81">
        <f t="shared" si="48"/>
        <v>5.4545454545454541</v>
      </c>
      <c r="D281" s="437"/>
      <c r="E281" s="116">
        <v>70</v>
      </c>
      <c r="F281" s="116">
        <v>155</v>
      </c>
      <c r="G281" s="481">
        <f t="shared" si="49"/>
        <v>23.179447556499902</v>
      </c>
      <c r="H281" s="482"/>
      <c r="I281" s="104">
        <v>379.00520409375008</v>
      </c>
      <c r="J281" s="202">
        <f t="shared" si="50"/>
        <v>23877.327857906253</v>
      </c>
      <c r="K281" s="105"/>
      <c r="L281" s="105"/>
    </row>
    <row r="282" spans="1:12" ht="15" customHeight="1">
      <c r="A282" s="36" t="s">
        <v>1070</v>
      </c>
      <c r="B282" s="81">
        <v>0.3</v>
      </c>
      <c r="C282" s="81">
        <f t="shared" si="48"/>
        <v>1.3636363636363635</v>
      </c>
      <c r="D282" s="437"/>
      <c r="E282" s="116">
        <v>110</v>
      </c>
      <c r="F282" s="116">
        <v>250</v>
      </c>
      <c r="G282" s="481">
        <f t="shared" si="49"/>
        <v>3.5928143712574849</v>
      </c>
      <c r="H282" s="482"/>
      <c r="I282" s="104">
        <v>328.18075143750002</v>
      </c>
      <c r="J282" s="202">
        <f t="shared" si="50"/>
        <v>20675.387340562502</v>
      </c>
      <c r="K282" s="105"/>
      <c r="L282" s="105"/>
    </row>
    <row r="283" spans="1:12" ht="15" customHeight="1">
      <c r="A283" s="36" t="s">
        <v>1071</v>
      </c>
      <c r="B283" s="81">
        <v>0.6</v>
      </c>
      <c r="C283" s="81">
        <f t="shared" si="48"/>
        <v>2.7272727272727271</v>
      </c>
      <c r="D283" s="437"/>
      <c r="E283" s="116">
        <v>110</v>
      </c>
      <c r="F283" s="116">
        <v>250</v>
      </c>
      <c r="G283" s="481">
        <f t="shared" si="49"/>
        <v>7.1856287425149699</v>
      </c>
      <c r="H283" s="482"/>
      <c r="I283" s="104">
        <v>348.51053250000001</v>
      </c>
      <c r="J283" s="202">
        <f t="shared" si="50"/>
        <v>21956.1635475</v>
      </c>
      <c r="K283" s="105"/>
      <c r="L283" s="105"/>
    </row>
    <row r="284" spans="1:12" ht="15" customHeight="1">
      <c r="A284" s="36" t="s">
        <v>1072</v>
      </c>
      <c r="B284" s="81">
        <v>0.9</v>
      </c>
      <c r="C284" s="81">
        <f t="shared" si="48"/>
        <v>4.0909090909090908</v>
      </c>
      <c r="D284" s="437"/>
      <c r="E284" s="116">
        <v>110</v>
      </c>
      <c r="F284" s="116">
        <v>250</v>
      </c>
      <c r="G284" s="481">
        <f t="shared" si="49"/>
        <v>10.778443113772456</v>
      </c>
      <c r="H284" s="482"/>
      <c r="I284" s="104">
        <v>370.29244078125004</v>
      </c>
      <c r="J284" s="202">
        <f t="shared" si="50"/>
        <v>23328.423769218753</v>
      </c>
      <c r="K284" s="105"/>
      <c r="L284" s="105"/>
    </row>
    <row r="285" spans="1:12" ht="15" customHeight="1">
      <c r="A285" s="36" t="s">
        <v>1073</v>
      </c>
      <c r="B285" s="81">
        <v>1.2</v>
      </c>
      <c r="C285" s="81">
        <f t="shared" si="48"/>
        <v>5.4545454545454541</v>
      </c>
      <c r="D285" s="437"/>
      <c r="E285" s="116">
        <v>110</v>
      </c>
      <c r="F285" s="116">
        <v>250</v>
      </c>
      <c r="G285" s="481">
        <f t="shared" si="49"/>
        <v>14.37125748502994</v>
      </c>
      <c r="H285" s="482"/>
      <c r="I285" s="104">
        <v>363.03180468750003</v>
      </c>
      <c r="J285" s="202">
        <f t="shared" si="50"/>
        <v>22871.003695312502</v>
      </c>
      <c r="K285" s="105"/>
      <c r="L285" s="105"/>
    </row>
    <row r="286" spans="1:12" ht="15" customHeight="1">
      <c r="A286" s="36" t="s">
        <v>1074</v>
      </c>
      <c r="B286" s="81">
        <v>3</v>
      </c>
      <c r="C286" s="81">
        <f t="shared" si="48"/>
        <v>13.636363636363637</v>
      </c>
      <c r="D286" s="437"/>
      <c r="E286" s="116">
        <v>110</v>
      </c>
      <c r="F286" s="116">
        <v>250</v>
      </c>
      <c r="G286" s="481">
        <f t="shared" si="49"/>
        <v>35.928143712574851</v>
      </c>
      <c r="H286" s="482"/>
      <c r="I286" s="104">
        <v>441.44667450000009</v>
      </c>
      <c r="J286" s="202">
        <f t="shared" si="50"/>
        <v>27811.140493500006</v>
      </c>
      <c r="K286" s="105"/>
      <c r="L286" s="105"/>
    </row>
    <row r="287" spans="1:12" ht="15" customHeight="1">
      <c r="A287" s="36" t="s">
        <v>1075</v>
      </c>
      <c r="B287" s="81">
        <v>0.9</v>
      </c>
      <c r="C287" s="81">
        <f t="shared" si="48"/>
        <v>4.0909090909090908</v>
      </c>
      <c r="D287" s="437"/>
      <c r="E287" s="116">
        <v>170</v>
      </c>
      <c r="F287" s="116">
        <v>400</v>
      </c>
      <c r="G287" s="481">
        <f t="shared" si="49"/>
        <v>6.7365269461077846</v>
      </c>
      <c r="H287" s="482"/>
      <c r="I287" s="104">
        <v>376.10094965625001</v>
      </c>
      <c r="J287" s="202">
        <f t="shared" si="50"/>
        <v>23694.359828343753</v>
      </c>
      <c r="K287" s="105"/>
      <c r="L287" s="105"/>
    </row>
    <row r="288" spans="1:12" ht="15" customHeight="1">
      <c r="A288" s="36" t="s">
        <v>1076</v>
      </c>
      <c r="B288" s="81">
        <v>1.5</v>
      </c>
      <c r="C288" s="81">
        <f t="shared" si="48"/>
        <v>6.8181818181818183</v>
      </c>
      <c r="D288" s="437"/>
      <c r="E288" s="116">
        <v>170</v>
      </c>
      <c r="F288" s="116">
        <v>400</v>
      </c>
      <c r="G288" s="481">
        <f t="shared" si="49"/>
        <v>11.227544910179642</v>
      </c>
      <c r="H288" s="482"/>
      <c r="I288" s="104">
        <v>400.78711237500011</v>
      </c>
      <c r="J288" s="202">
        <f t="shared" si="50"/>
        <v>25249.588079625009</v>
      </c>
      <c r="K288" s="105"/>
      <c r="L288" s="105"/>
    </row>
    <row r="289" spans="1:12" ht="15" customHeight="1">
      <c r="A289" s="36" t="s">
        <v>1077</v>
      </c>
      <c r="B289" s="81">
        <v>3</v>
      </c>
      <c r="C289" s="81">
        <f t="shared" si="48"/>
        <v>13.636363636363637</v>
      </c>
      <c r="D289" s="438"/>
      <c r="E289" s="116">
        <v>170</v>
      </c>
      <c r="F289" s="116">
        <v>400</v>
      </c>
      <c r="G289" s="481">
        <f t="shared" si="49"/>
        <v>22.455089820359284</v>
      </c>
      <c r="H289" s="482"/>
      <c r="I289" s="104">
        <v>408.04774846875006</v>
      </c>
      <c r="J289" s="202">
        <f t="shared" si="50"/>
        <v>25707.008153531257</v>
      </c>
      <c r="K289" s="105"/>
      <c r="L289" s="105"/>
    </row>
    <row r="290" spans="1:12" ht="15" customHeight="1">
      <c r="A290" s="36" t="s">
        <v>1078</v>
      </c>
      <c r="B290" s="81">
        <v>0.6</v>
      </c>
      <c r="C290" s="81">
        <f t="shared" ref="C290:C294" si="51">B290*1000/220</f>
        <v>2.7272727272727271</v>
      </c>
      <c r="D290" s="436" t="s">
        <v>844</v>
      </c>
      <c r="E290" s="116">
        <v>270</v>
      </c>
      <c r="F290" s="116">
        <v>620</v>
      </c>
      <c r="G290" s="481">
        <f t="shared" si="49"/>
        <v>2.8974309445624877</v>
      </c>
      <c r="H290" s="482"/>
      <c r="I290" s="104">
        <v>348.51053250000001</v>
      </c>
      <c r="J290" s="202">
        <f t="shared" si="50"/>
        <v>21956.1635475</v>
      </c>
      <c r="K290" s="105"/>
      <c r="L290" s="105"/>
    </row>
    <row r="291" spans="1:12" ht="15" customHeight="1">
      <c r="A291" s="36" t="s">
        <v>1079</v>
      </c>
      <c r="B291" s="81">
        <v>0.9</v>
      </c>
      <c r="C291" s="81">
        <f t="shared" si="51"/>
        <v>4.0909090909090908</v>
      </c>
      <c r="D291" s="437"/>
      <c r="E291" s="116">
        <v>270</v>
      </c>
      <c r="F291" s="116">
        <v>620</v>
      </c>
      <c r="G291" s="481">
        <f t="shared" si="49"/>
        <v>4.346146416843732</v>
      </c>
      <c r="H291" s="482"/>
      <c r="I291" s="104">
        <v>354.31904137500004</v>
      </c>
      <c r="J291" s="202">
        <f t="shared" si="50"/>
        <v>22322.099606625005</v>
      </c>
      <c r="K291" s="105"/>
      <c r="L291" s="105"/>
    </row>
    <row r="292" spans="1:12" ht="15" customHeight="1">
      <c r="A292" s="36" t="s">
        <v>1080</v>
      </c>
      <c r="B292" s="81">
        <v>1.2</v>
      </c>
      <c r="C292" s="81">
        <f t="shared" si="51"/>
        <v>5.4545454545454541</v>
      </c>
      <c r="D292" s="437"/>
      <c r="E292" s="116">
        <v>270</v>
      </c>
      <c r="F292" s="116">
        <v>620</v>
      </c>
      <c r="G292" s="481">
        <f t="shared" si="49"/>
        <v>5.7948618891249755</v>
      </c>
      <c r="H292" s="482"/>
      <c r="I292" s="104">
        <v>339.79776918749997</v>
      </c>
      <c r="J292" s="202">
        <f t="shared" si="50"/>
        <v>21407.259458812499</v>
      </c>
      <c r="K292" s="105"/>
      <c r="L292" s="105"/>
    </row>
    <row r="293" spans="1:12" ht="15" customHeight="1">
      <c r="A293" s="36" t="s">
        <v>1081</v>
      </c>
      <c r="B293" s="81">
        <v>2</v>
      </c>
      <c r="C293" s="81">
        <f t="shared" si="51"/>
        <v>9.0909090909090917</v>
      </c>
      <c r="D293" s="437"/>
      <c r="E293" s="116">
        <v>270</v>
      </c>
      <c r="F293" s="116">
        <v>620</v>
      </c>
      <c r="G293" s="481">
        <f t="shared" si="49"/>
        <v>9.6581031485416258</v>
      </c>
      <c r="H293" s="482"/>
      <c r="I293" s="104">
        <v>371.74456800000002</v>
      </c>
      <c r="J293" s="202">
        <f t="shared" si="50"/>
        <v>23419.907784000003</v>
      </c>
      <c r="K293" s="105"/>
      <c r="L293" s="105"/>
    </row>
    <row r="294" spans="1:12" ht="15" customHeight="1">
      <c r="A294" s="36" t="s">
        <v>1082</v>
      </c>
      <c r="B294" s="81">
        <v>3</v>
      </c>
      <c r="C294" s="81">
        <f t="shared" si="51"/>
        <v>13.636363636363637</v>
      </c>
      <c r="D294" s="438"/>
      <c r="E294" s="116">
        <v>270</v>
      </c>
      <c r="F294" s="116">
        <v>620</v>
      </c>
      <c r="G294" s="481">
        <f t="shared" si="49"/>
        <v>14.48715472281244</v>
      </c>
      <c r="H294" s="482"/>
      <c r="I294" s="104">
        <v>408.04774846875006</v>
      </c>
      <c r="J294" s="202">
        <f t="shared" si="50"/>
        <v>25707.008153531257</v>
      </c>
      <c r="K294" s="105"/>
      <c r="L294" s="105"/>
    </row>
    <row r="295" spans="1:12" ht="15" customHeight="1">
      <c r="A295" s="36" t="s">
        <v>1083</v>
      </c>
      <c r="B295" s="81">
        <v>5</v>
      </c>
      <c r="C295" s="81">
        <f t="shared" ref="C295" si="52">B295*1000/380</f>
        <v>13.157894736842104</v>
      </c>
      <c r="D295" s="116" t="s">
        <v>992</v>
      </c>
      <c r="E295" s="116">
        <v>270</v>
      </c>
      <c r="F295" s="116">
        <v>620</v>
      </c>
      <c r="G295" s="481">
        <f t="shared" si="49"/>
        <v>24.145257871354065</v>
      </c>
      <c r="H295" s="482"/>
      <c r="I295" s="104">
        <v>482.10623662500007</v>
      </c>
      <c r="J295" s="202">
        <f t="shared" si="50"/>
        <v>30372.692907375007</v>
      </c>
      <c r="K295" s="105"/>
      <c r="L295" s="105"/>
    </row>
    <row r="296" spans="1:12" ht="15" customHeight="1">
      <c r="A296" s="36" t="s">
        <v>1084</v>
      </c>
      <c r="B296" s="81">
        <v>1</v>
      </c>
      <c r="C296" s="81">
        <f t="shared" ref="C296:C299" si="53">B296*1000/220</f>
        <v>4.5454545454545459</v>
      </c>
      <c r="D296" s="436" t="s">
        <v>844</v>
      </c>
      <c r="E296" s="116">
        <v>415</v>
      </c>
      <c r="F296" s="116">
        <v>980</v>
      </c>
      <c r="G296" s="481">
        <f t="shared" si="49"/>
        <v>3.0551142612733715</v>
      </c>
      <c r="H296" s="482"/>
      <c r="I296" s="104">
        <v>338.34564196874999</v>
      </c>
      <c r="J296" s="202">
        <f t="shared" si="50"/>
        <v>21315.775444031253</v>
      </c>
      <c r="K296" s="105"/>
      <c r="L296" s="105"/>
    </row>
    <row r="297" spans="1:12" ht="15" customHeight="1">
      <c r="A297" s="36" t="s">
        <v>1085</v>
      </c>
      <c r="B297" s="81">
        <v>1.2</v>
      </c>
      <c r="C297" s="81">
        <f t="shared" si="53"/>
        <v>5.4545454545454541</v>
      </c>
      <c r="D297" s="437"/>
      <c r="E297" s="116">
        <v>415</v>
      </c>
      <c r="F297" s="116">
        <v>980</v>
      </c>
      <c r="G297" s="481">
        <f t="shared" si="49"/>
        <v>3.6661371135280461</v>
      </c>
      <c r="H297" s="482"/>
      <c r="I297" s="104">
        <v>339.79776918749997</v>
      </c>
      <c r="J297" s="202">
        <f t="shared" si="50"/>
        <v>21407.259458812499</v>
      </c>
      <c r="K297" s="105"/>
      <c r="L297" s="105"/>
    </row>
    <row r="298" spans="1:12" ht="15" customHeight="1">
      <c r="A298" s="36" t="s">
        <v>1086</v>
      </c>
      <c r="B298" s="81">
        <v>2</v>
      </c>
      <c r="C298" s="81">
        <f t="shared" si="53"/>
        <v>9.0909090909090917</v>
      </c>
      <c r="D298" s="437"/>
      <c r="E298" s="116">
        <v>415</v>
      </c>
      <c r="F298" s="116">
        <v>980</v>
      </c>
      <c r="G298" s="481">
        <f t="shared" si="49"/>
        <v>6.110228522546743</v>
      </c>
      <c r="H298" s="482"/>
      <c r="I298" s="104">
        <v>371.74456800000002</v>
      </c>
      <c r="J298" s="202">
        <f t="shared" si="50"/>
        <v>23419.907784000003</v>
      </c>
      <c r="K298" s="105"/>
      <c r="L298" s="105"/>
    </row>
    <row r="299" spans="1:12" ht="15" customHeight="1">
      <c r="A299" s="36" t="s">
        <v>1087</v>
      </c>
      <c r="B299" s="81">
        <v>3</v>
      </c>
      <c r="C299" s="81">
        <f t="shared" si="53"/>
        <v>13.636363636363637</v>
      </c>
      <c r="D299" s="437"/>
      <c r="E299" s="116">
        <v>415</v>
      </c>
      <c r="F299" s="116">
        <v>980</v>
      </c>
      <c r="G299" s="481">
        <f t="shared" si="49"/>
        <v>9.1653427838201154</v>
      </c>
      <c r="H299" s="482"/>
      <c r="I299" s="104">
        <v>408.04774846875006</v>
      </c>
      <c r="J299" s="202">
        <f t="shared" si="50"/>
        <v>25707.008153531257</v>
      </c>
      <c r="K299" s="105"/>
      <c r="L299" s="105"/>
    </row>
    <row r="300" spans="1:12" ht="15" customHeight="1">
      <c r="A300" s="36" t="s">
        <v>1088</v>
      </c>
      <c r="B300" s="81">
        <v>5</v>
      </c>
      <c r="C300" s="81">
        <f t="shared" ref="C300" si="54">B300*1000/380</f>
        <v>13.157894736842104</v>
      </c>
      <c r="D300" s="116" t="s">
        <v>992</v>
      </c>
      <c r="E300" s="116">
        <v>415</v>
      </c>
      <c r="F300" s="116">
        <v>980</v>
      </c>
      <c r="G300" s="481">
        <f t="shared" si="49"/>
        <v>15.275571306366858</v>
      </c>
      <c r="H300" s="482"/>
      <c r="I300" s="104">
        <v>482.10623662500007</v>
      </c>
      <c r="J300" s="202">
        <f t="shared" si="50"/>
        <v>30372.692907375007</v>
      </c>
      <c r="K300" s="105"/>
      <c r="L300" s="105"/>
    </row>
    <row r="301" spans="1:12" ht="15" customHeight="1">
      <c r="A301" s="36" t="s">
        <v>1089</v>
      </c>
      <c r="B301" s="81">
        <v>6</v>
      </c>
      <c r="C301" s="81">
        <f t="shared" ref="C301" si="55">B301*1000/220</f>
        <v>27.272727272727273</v>
      </c>
      <c r="D301" s="116" t="s">
        <v>844</v>
      </c>
      <c r="E301" s="116">
        <v>415</v>
      </c>
      <c r="F301" s="116">
        <v>980</v>
      </c>
      <c r="G301" s="481">
        <f t="shared" si="49"/>
        <v>18.330685567640231</v>
      </c>
      <c r="H301" s="482"/>
      <c r="I301" s="104">
        <v>543.33333333333337</v>
      </c>
      <c r="J301" s="202">
        <f t="shared" si="50"/>
        <v>34230.000000000007</v>
      </c>
      <c r="K301" s="105"/>
      <c r="L301" s="105"/>
    </row>
    <row r="302" spans="1:12" ht="15" customHeight="1">
      <c r="A302" s="36" t="s">
        <v>1090</v>
      </c>
      <c r="B302" s="81">
        <v>6</v>
      </c>
      <c r="C302" s="81">
        <f>B302*1000/(380*1.73)</f>
        <v>9.1268634012777614</v>
      </c>
      <c r="D302" s="436" t="s">
        <v>845</v>
      </c>
      <c r="E302" s="116">
        <v>415</v>
      </c>
      <c r="F302" s="116">
        <v>980</v>
      </c>
      <c r="G302" s="481">
        <f t="shared" si="49"/>
        <v>18.330685567640231</v>
      </c>
      <c r="H302" s="482"/>
      <c r="I302" s="104">
        <v>553.26047034375006</v>
      </c>
      <c r="J302" s="202">
        <f t="shared" si="50"/>
        <v>34855.409631656257</v>
      </c>
      <c r="K302" s="105"/>
      <c r="L302" s="105"/>
    </row>
    <row r="303" spans="1:12" ht="15" customHeight="1">
      <c r="A303" s="36" t="s">
        <v>3077</v>
      </c>
      <c r="B303" s="81">
        <v>12</v>
      </c>
      <c r="C303" s="81">
        <f>B303*1000/(380*1.73)</f>
        <v>18.253726802555523</v>
      </c>
      <c r="D303" s="438"/>
      <c r="E303" s="116">
        <v>415</v>
      </c>
      <c r="F303" s="116">
        <v>980</v>
      </c>
      <c r="G303" s="481">
        <f t="shared" si="49"/>
        <v>36.661371135280461</v>
      </c>
      <c r="H303" s="482"/>
      <c r="I303" s="104">
        <v>643.29235790625012</v>
      </c>
      <c r="J303" s="202">
        <f t="shared" si="50"/>
        <v>40527.418548093759</v>
      </c>
      <c r="K303" s="105"/>
      <c r="L303" s="105"/>
    </row>
    <row r="304" spans="1:12" ht="15" customHeight="1">
      <c r="A304" s="36" t="s">
        <v>1091</v>
      </c>
      <c r="B304" s="81">
        <v>1</v>
      </c>
      <c r="C304" s="81">
        <f t="shared" ref="C304:C306" si="56">B304*1000/220</f>
        <v>4.5454545454545459</v>
      </c>
      <c r="D304" s="436" t="s">
        <v>844</v>
      </c>
      <c r="E304" s="116">
        <v>690</v>
      </c>
      <c r="F304" s="116">
        <v>1600</v>
      </c>
      <c r="G304" s="481">
        <f t="shared" si="49"/>
        <v>1.8712574850299402</v>
      </c>
      <c r="H304" s="482"/>
      <c r="I304" s="104">
        <v>338.34564196874999</v>
      </c>
      <c r="J304" s="202">
        <f t="shared" si="50"/>
        <v>21315.775444031253</v>
      </c>
      <c r="K304" s="105"/>
      <c r="L304" s="105"/>
    </row>
    <row r="305" spans="1:16" ht="15" customHeight="1">
      <c r="A305" s="36" t="s">
        <v>1092</v>
      </c>
      <c r="B305" s="81">
        <v>1.2</v>
      </c>
      <c r="C305" s="81">
        <f t="shared" si="56"/>
        <v>5.4545454545454541</v>
      </c>
      <c r="D305" s="437"/>
      <c r="E305" s="116">
        <v>690</v>
      </c>
      <c r="F305" s="116">
        <v>1600</v>
      </c>
      <c r="G305" s="481">
        <f t="shared" si="49"/>
        <v>2.2455089820359282</v>
      </c>
      <c r="H305" s="482"/>
      <c r="I305" s="104">
        <v>339.79776918749997</v>
      </c>
      <c r="J305" s="202">
        <f t="shared" si="50"/>
        <v>21407.259458812499</v>
      </c>
      <c r="K305" s="105"/>
      <c r="L305" s="105"/>
    </row>
    <row r="306" spans="1:16" ht="15" customHeight="1">
      <c r="A306" s="36" t="s">
        <v>1093</v>
      </c>
      <c r="B306" s="81">
        <v>2</v>
      </c>
      <c r="C306" s="81">
        <f t="shared" si="56"/>
        <v>9.0909090909090917</v>
      </c>
      <c r="D306" s="438"/>
      <c r="E306" s="116">
        <v>690</v>
      </c>
      <c r="F306" s="116">
        <v>1600</v>
      </c>
      <c r="G306" s="481">
        <f t="shared" si="49"/>
        <v>3.7425149700598803</v>
      </c>
      <c r="H306" s="482"/>
      <c r="I306" s="104">
        <v>364.48393190625006</v>
      </c>
      <c r="J306" s="202">
        <f t="shared" si="50"/>
        <v>22962.487710093756</v>
      </c>
      <c r="K306" s="105"/>
      <c r="L306" s="105"/>
    </row>
    <row r="307" spans="1:16" ht="15" customHeight="1">
      <c r="A307" s="36" t="s">
        <v>1094</v>
      </c>
      <c r="B307" s="81">
        <v>5</v>
      </c>
      <c r="C307" s="81">
        <f t="shared" ref="C307" si="57">B307*1000/380</f>
        <v>13.157894736842104</v>
      </c>
      <c r="D307" s="116" t="s">
        <v>992</v>
      </c>
      <c r="E307" s="116">
        <v>690</v>
      </c>
      <c r="F307" s="116">
        <v>1600</v>
      </c>
      <c r="G307" s="481">
        <f t="shared" si="49"/>
        <v>9.3562874251497004</v>
      </c>
      <c r="H307" s="482"/>
      <c r="I307" s="104">
        <v>482.10623662500007</v>
      </c>
      <c r="J307" s="202">
        <f t="shared" si="50"/>
        <v>30372.692907375007</v>
      </c>
      <c r="K307" s="105"/>
      <c r="L307" s="105"/>
    </row>
    <row r="308" spans="1:16" ht="15" customHeight="1">
      <c r="A308" s="36" t="s">
        <v>1095</v>
      </c>
      <c r="B308" s="81">
        <v>6</v>
      </c>
      <c r="C308" s="81">
        <f t="shared" ref="C308:C310" si="58">B308*1000/(380*1.73)</f>
        <v>9.1268634012777614</v>
      </c>
      <c r="D308" s="436" t="s">
        <v>845</v>
      </c>
      <c r="E308" s="116">
        <v>690</v>
      </c>
      <c r="F308" s="116">
        <v>1600</v>
      </c>
      <c r="G308" s="481">
        <f t="shared" si="49"/>
        <v>11.227544910179642</v>
      </c>
      <c r="H308" s="482"/>
      <c r="I308" s="104">
        <v>553.26047034375006</v>
      </c>
      <c r="J308" s="202">
        <f t="shared" si="50"/>
        <v>34855.409631656257</v>
      </c>
      <c r="K308" s="105"/>
      <c r="L308" s="105"/>
    </row>
    <row r="309" spans="1:16" ht="15" customHeight="1">
      <c r="A309" s="36" t="s">
        <v>1096</v>
      </c>
      <c r="B309" s="81">
        <v>9</v>
      </c>
      <c r="C309" s="81">
        <f t="shared" si="58"/>
        <v>13.690295101916641</v>
      </c>
      <c r="D309" s="437"/>
      <c r="E309" s="116">
        <v>690</v>
      </c>
      <c r="F309" s="116">
        <v>1600</v>
      </c>
      <c r="G309" s="481">
        <f t="shared" si="49"/>
        <v>16.841317365269461</v>
      </c>
      <c r="H309" s="482"/>
      <c r="I309" s="104">
        <v>585.20726915625005</v>
      </c>
      <c r="J309" s="202">
        <f t="shared" si="50"/>
        <v>36868.057956843753</v>
      </c>
      <c r="K309" s="105"/>
      <c r="L309" s="105"/>
    </row>
    <row r="310" spans="1:16" ht="15" customHeight="1">
      <c r="A310" s="36" t="s">
        <v>1097</v>
      </c>
      <c r="B310" s="81">
        <v>12</v>
      </c>
      <c r="C310" s="81">
        <f t="shared" si="58"/>
        <v>18.253726802555523</v>
      </c>
      <c r="D310" s="438"/>
      <c r="E310" s="116">
        <v>690</v>
      </c>
      <c r="F310" s="116">
        <v>1600</v>
      </c>
      <c r="G310" s="481">
        <f t="shared" si="49"/>
        <v>22.455089820359284</v>
      </c>
      <c r="H310" s="482"/>
      <c r="I310" s="104">
        <v>670.88277506250006</v>
      </c>
      <c r="J310" s="202">
        <f t="shared" si="50"/>
        <v>42265.614828937505</v>
      </c>
      <c r="K310" s="105"/>
      <c r="L310" s="105"/>
    </row>
    <row r="311" spans="1:16" s="46" customFormat="1" ht="16.5" customHeight="1">
      <c r="A311" s="76"/>
      <c r="B311" s="76"/>
      <c r="C311" s="76"/>
      <c r="D311" s="76"/>
      <c r="E311" s="76"/>
      <c r="F311" s="76"/>
      <c r="G311" s="76"/>
      <c r="H311" s="76"/>
      <c r="I311" s="77"/>
      <c r="J311" s="77"/>
      <c r="K311" s="78"/>
      <c r="L311" s="78"/>
    </row>
    <row r="312" spans="1:16" s="46" customFormat="1" ht="16.5" customHeight="1">
      <c r="A312" s="57" t="s">
        <v>1063</v>
      </c>
      <c r="B312" s="58"/>
      <c r="C312" s="58"/>
      <c r="D312" s="58"/>
      <c r="E312" s="58"/>
      <c r="F312" s="58"/>
      <c r="G312" s="58"/>
      <c r="H312" s="58"/>
      <c r="I312" s="64"/>
      <c r="J312" s="65"/>
      <c r="K312" s="66"/>
      <c r="L312" s="352"/>
    </row>
    <row r="313" spans="1:16" s="46" customFormat="1" ht="16.5" customHeight="1">
      <c r="A313" s="83"/>
      <c r="B313" s="440" t="s">
        <v>1132</v>
      </c>
      <c r="C313" s="440"/>
      <c r="D313" s="440"/>
      <c r="E313" s="440"/>
      <c r="F313" s="440"/>
      <c r="G313" s="84"/>
      <c r="H313" s="108" t="s">
        <v>995</v>
      </c>
      <c r="I313" s="85"/>
      <c r="J313" s="86"/>
      <c r="K313" s="87"/>
      <c r="L313" s="88"/>
    </row>
    <row r="314" spans="1:16" s="46" customFormat="1" ht="16.5" customHeight="1">
      <c r="A314" s="89"/>
      <c r="B314" s="441"/>
      <c r="C314" s="441"/>
      <c r="D314" s="441"/>
      <c r="E314" s="441"/>
      <c r="F314" s="441"/>
      <c r="G314" s="90"/>
      <c r="H314" s="109" t="s">
        <v>996</v>
      </c>
      <c r="I314" s="91"/>
      <c r="J314" s="92"/>
      <c r="K314" s="93"/>
      <c r="L314" s="94"/>
    </row>
    <row r="315" spans="1:16" s="46" customFormat="1" ht="16.5" customHeight="1">
      <c r="A315" s="89"/>
      <c r="B315" s="441"/>
      <c r="C315" s="441"/>
      <c r="D315" s="441"/>
      <c r="E315" s="441"/>
      <c r="F315" s="441"/>
      <c r="G315" s="90"/>
      <c r="H315" s="109" t="s">
        <v>994</v>
      </c>
      <c r="I315" s="91"/>
      <c r="J315" s="92"/>
      <c r="K315" s="93"/>
      <c r="L315" s="94"/>
    </row>
    <row r="316" spans="1:16" s="46" customFormat="1" ht="16.5" customHeight="1">
      <c r="A316" s="89"/>
      <c r="B316" s="441"/>
      <c r="C316" s="441"/>
      <c r="D316" s="441"/>
      <c r="E316" s="441"/>
      <c r="F316" s="441"/>
      <c r="G316" s="90"/>
      <c r="H316" s="109" t="s">
        <v>993</v>
      </c>
      <c r="I316" s="91"/>
      <c r="J316" s="92"/>
      <c r="K316" s="93"/>
      <c r="L316" s="94"/>
    </row>
    <row r="317" spans="1:16" s="46" customFormat="1" ht="16.5" customHeight="1">
      <c r="A317" s="95"/>
      <c r="B317" s="442"/>
      <c r="C317" s="442"/>
      <c r="D317" s="442"/>
      <c r="E317" s="442"/>
      <c r="F317" s="442"/>
      <c r="G317" s="96"/>
      <c r="H317" s="110" t="s">
        <v>997</v>
      </c>
      <c r="I317" s="97"/>
      <c r="J317" s="98"/>
      <c r="K317" s="99"/>
      <c r="L317" s="100"/>
    </row>
    <row r="318" spans="1:16" s="46" customFormat="1" ht="40.5" customHeight="1">
      <c r="A318" s="67" t="s">
        <v>77</v>
      </c>
      <c r="B318" s="68" t="s">
        <v>828</v>
      </c>
      <c r="C318" s="68" t="s">
        <v>829</v>
      </c>
      <c r="D318" s="68" t="s">
        <v>837</v>
      </c>
      <c r="E318" s="68" t="s">
        <v>989</v>
      </c>
      <c r="F318" s="68" t="s">
        <v>990</v>
      </c>
      <c r="G318" s="68" t="s">
        <v>991</v>
      </c>
      <c r="H318" s="68" t="s">
        <v>1005</v>
      </c>
      <c r="I318" s="74" t="s">
        <v>893</v>
      </c>
      <c r="J318" s="74" t="s">
        <v>894</v>
      </c>
      <c r="K318" s="75"/>
      <c r="L318" s="75"/>
      <c r="P318" s="118"/>
    </row>
    <row r="319" spans="1:16" ht="15" customHeight="1">
      <c r="A319" s="36" t="s">
        <v>57</v>
      </c>
      <c r="B319" s="81">
        <v>9</v>
      </c>
      <c r="C319" s="81">
        <f t="shared" ref="C319:C344" si="59">B319*1000/(380*1.73)</f>
        <v>13.690295101916641</v>
      </c>
      <c r="D319" s="436" t="s">
        <v>845</v>
      </c>
      <c r="E319" s="116">
        <v>432</v>
      </c>
      <c r="F319" s="116">
        <v>1020</v>
      </c>
      <c r="G319" s="81">
        <f>B319*1000/(0.334*F319)</f>
        <v>26.417752729834447</v>
      </c>
      <c r="H319" s="117">
        <v>9</v>
      </c>
      <c r="I319" s="104">
        <v>327.10552000000001</v>
      </c>
      <c r="J319" s="202">
        <f t="shared" ref="J319:J344" si="60">I319*0.9*70</f>
        <v>20607.64776</v>
      </c>
      <c r="K319" s="105"/>
      <c r="L319" s="105"/>
      <c r="P319" s="118"/>
    </row>
    <row r="320" spans="1:16" ht="15" customHeight="1">
      <c r="A320" s="36" t="s">
        <v>58</v>
      </c>
      <c r="B320" s="81">
        <v>12</v>
      </c>
      <c r="C320" s="81">
        <f t="shared" si="59"/>
        <v>18.253726802555523</v>
      </c>
      <c r="D320" s="437"/>
      <c r="E320" s="116">
        <v>432</v>
      </c>
      <c r="F320" s="116">
        <v>1020</v>
      </c>
      <c r="G320" s="81">
        <f t="shared" ref="G320:G344" si="61">B320*1000/(0.334*F320)</f>
        <v>35.223670306445932</v>
      </c>
      <c r="H320" s="117">
        <v>12</v>
      </c>
      <c r="I320" s="104">
        <v>440.79924</v>
      </c>
      <c r="J320" s="202">
        <f t="shared" si="60"/>
        <v>27770.35212</v>
      </c>
      <c r="K320" s="105"/>
      <c r="L320" s="105"/>
      <c r="O320" s="118"/>
      <c r="P320" s="118"/>
    </row>
    <row r="321" spans="1:16" ht="15" customHeight="1">
      <c r="A321" s="36" t="s">
        <v>59</v>
      </c>
      <c r="B321" s="81">
        <v>15</v>
      </c>
      <c r="C321" s="81">
        <f t="shared" si="59"/>
        <v>22.817158503194403</v>
      </c>
      <c r="D321" s="437"/>
      <c r="E321" s="116">
        <v>432</v>
      </c>
      <c r="F321" s="116">
        <v>1020</v>
      </c>
      <c r="G321" s="81">
        <f t="shared" si="61"/>
        <v>44.029587883057417</v>
      </c>
      <c r="H321" s="117">
        <v>15</v>
      </c>
      <c r="I321" s="104">
        <v>470.10401666666661</v>
      </c>
      <c r="J321" s="202">
        <f t="shared" si="60"/>
        <v>29616.553049999995</v>
      </c>
      <c r="K321" s="105"/>
      <c r="L321" s="105"/>
      <c r="O321" s="118"/>
      <c r="P321" s="118"/>
    </row>
    <row r="322" spans="1:16" ht="15" customHeight="1">
      <c r="A322" s="36" t="s">
        <v>60</v>
      </c>
      <c r="B322" s="81">
        <v>12</v>
      </c>
      <c r="C322" s="81">
        <f t="shared" si="59"/>
        <v>18.253726802555523</v>
      </c>
      <c r="D322" s="437"/>
      <c r="E322" s="116">
        <v>675</v>
      </c>
      <c r="F322" s="116">
        <v>1590</v>
      </c>
      <c r="G322" s="81">
        <f t="shared" si="61"/>
        <v>22.596316800361539</v>
      </c>
      <c r="H322" s="117">
        <v>12</v>
      </c>
      <c r="I322" s="104">
        <v>419.42658333333327</v>
      </c>
      <c r="J322" s="202">
        <f t="shared" si="60"/>
        <v>26423.874749999995</v>
      </c>
      <c r="K322" s="105"/>
      <c r="L322" s="105"/>
      <c r="O322" s="46"/>
      <c r="P322" s="118"/>
    </row>
    <row r="323" spans="1:16" ht="15" customHeight="1">
      <c r="A323" s="36" t="s">
        <v>61</v>
      </c>
      <c r="B323" s="81">
        <v>15</v>
      </c>
      <c r="C323" s="81">
        <f t="shared" si="59"/>
        <v>22.817158503194403</v>
      </c>
      <c r="D323" s="437"/>
      <c r="E323" s="116">
        <v>675</v>
      </c>
      <c r="F323" s="116">
        <v>1590</v>
      </c>
      <c r="G323" s="81">
        <f t="shared" si="61"/>
        <v>28.245396000451922</v>
      </c>
      <c r="H323" s="117">
        <v>15</v>
      </c>
      <c r="I323" s="104">
        <v>482.09662666666668</v>
      </c>
      <c r="J323" s="202">
        <f t="shared" si="60"/>
        <v>30372.087480000002</v>
      </c>
      <c r="K323" s="105"/>
      <c r="L323" s="105"/>
      <c r="O323" s="118"/>
      <c r="P323" s="118"/>
    </row>
    <row r="324" spans="1:16" ht="15" customHeight="1">
      <c r="A324" s="36" t="s">
        <v>91</v>
      </c>
      <c r="B324" s="81">
        <v>24</v>
      </c>
      <c r="C324" s="81">
        <f t="shared" si="59"/>
        <v>36.507453605111046</v>
      </c>
      <c r="D324" s="437"/>
      <c r="E324" s="116">
        <v>675</v>
      </c>
      <c r="F324" s="116">
        <v>1590</v>
      </c>
      <c r="G324" s="81">
        <f t="shared" si="61"/>
        <v>45.192633600723077</v>
      </c>
      <c r="H324" s="117" t="s">
        <v>1105</v>
      </c>
      <c r="I324" s="104">
        <v>681.84755333333328</v>
      </c>
      <c r="J324" s="202">
        <f t="shared" si="60"/>
        <v>42956.395859999997</v>
      </c>
      <c r="K324" s="105"/>
      <c r="L324" s="105"/>
      <c r="O324" s="118"/>
      <c r="P324" s="118"/>
    </row>
    <row r="325" spans="1:16" ht="15" customHeight="1">
      <c r="A325" s="36" t="s">
        <v>62</v>
      </c>
      <c r="B325" s="81">
        <v>12</v>
      </c>
      <c r="C325" s="81">
        <f t="shared" si="59"/>
        <v>18.253726802555523</v>
      </c>
      <c r="D325" s="437"/>
      <c r="E325" s="116">
        <v>810</v>
      </c>
      <c r="F325" s="116">
        <v>1900</v>
      </c>
      <c r="G325" s="81">
        <f t="shared" si="61"/>
        <v>18.909549322407816</v>
      </c>
      <c r="H325" s="117">
        <v>12</v>
      </c>
      <c r="I325" s="104">
        <v>400.94977999999998</v>
      </c>
      <c r="J325" s="202">
        <f t="shared" si="60"/>
        <v>25259.836139999999</v>
      </c>
      <c r="K325" s="105"/>
      <c r="L325" s="105"/>
      <c r="O325" s="118"/>
      <c r="P325" s="118"/>
    </row>
    <row r="326" spans="1:16" ht="15" customHeight="1">
      <c r="A326" s="36" t="s">
        <v>1131</v>
      </c>
      <c r="B326" s="81">
        <v>18</v>
      </c>
      <c r="C326" s="81">
        <f t="shared" si="59"/>
        <v>27.380590203833282</v>
      </c>
      <c r="D326" s="437"/>
      <c r="E326" s="116">
        <v>810</v>
      </c>
      <c r="F326" s="116">
        <v>1900</v>
      </c>
      <c r="G326" s="81">
        <f t="shared" si="61"/>
        <v>28.364323983611722</v>
      </c>
      <c r="H326" s="117" t="s">
        <v>1106</v>
      </c>
      <c r="I326" s="104">
        <v>440.79924</v>
      </c>
      <c r="J326" s="202">
        <f t="shared" si="60"/>
        <v>27770.35212</v>
      </c>
      <c r="K326" s="105"/>
      <c r="L326" s="105"/>
      <c r="O326" s="118"/>
      <c r="P326" s="118"/>
    </row>
    <row r="327" spans="1:16" ht="15" customHeight="1">
      <c r="A327" s="36" t="s">
        <v>1130</v>
      </c>
      <c r="B327" s="81">
        <v>24</v>
      </c>
      <c r="C327" s="81">
        <f t="shared" si="59"/>
        <v>36.507453605111046</v>
      </c>
      <c r="D327" s="437"/>
      <c r="E327" s="116">
        <v>810</v>
      </c>
      <c r="F327" s="116">
        <v>1900</v>
      </c>
      <c r="G327" s="81">
        <f t="shared" si="61"/>
        <v>37.819098644815632</v>
      </c>
      <c r="H327" s="117" t="s">
        <v>1105</v>
      </c>
      <c r="I327" s="104">
        <v>565.98194333333333</v>
      </c>
      <c r="J327" s="202">
        <f t="shared" si="60"/>
        <v>35656.862430000001</v>
      </c>
      <c r="K327" s="105"/>
      <c r="L327" s="105"/>
      <c r="O327" s="118"/>
      <c r="P327" s="118"/>
    </row>
    <row r="328" spans="1:16" ht="15" customHeight="1">
      <c r="A328" s="36" t="s">
        <v>1129</v>
      </c>
      <c r="B328" s="81">
        <v>18</v>
      </c>
      <c r="C328" s="81">
        <f t="shared" si="59"/>
        <v>27.380590203833282</v>
      </c>
      <c r="D328" s="437"/>
      <c r="E328" s="116">
        <v>972</v>
      </c>
      <c r="F328" s="116">
        <v>2300</v>
      </c>
      <c r="G328" s="81">
        <f t="shared" si="61"/>
        <v>23.431398073418379</v>
      </c>
      <c r="H328" s="117" t="s">
        <v>1106</v>
      </c>
      <c r="I328" s="104">
        <v>444.79677666666669</v>
      </c>
      <c r="J328" s="202">
        <f t="shared" si="60"/>
        <v>28022.196930000002</v>
      </c>
      <c r="K328" s="105"/>
      <c r="L328" s="105"/>
      <c r="O328" s="46"/>
      <c r="P328" s="118"/>
    </row>
    <row r="329" spans="1:16" ht="15" customHeight="1">
      <c r="A329" s="36" t="s">
        <v>1128</v>
      </c>
      <c r="B329" s="81">
        <v>24</v>
      </c>
      <c r="C329" s="81">
        <f t="shared" si="59"/>
        <v>36.507453605111046</v>
      </c>
      <c r="D329" s="437"/>
      <c r="E329" s="116">
        <v>972</v>
      </c>
      <c r="F329" s="116">
        <v>2300</v>
      </c>
      <c r="G329" s="81">
        <f t="shared" si="61"/>
        <v>31.241864097891174</v>
      </c>
      <c r="H329" s="117" t="s">
        <v>1105</v>
      </c>
      <c r="I329" s="104">
        <v>572.65499666666665</v>
      </c>
      <c r="J329" s="202">
        <f t="shared" si="60"/>
        <v>36077.264790000001</v>
      </c>
      <c r="K329" s="105"/>
      <c r="L329" s="105"/>
      <c r="O329" s="118"/>
      <c r="P329" s="118"/>
    </row>
    <row r="330" spans="1:16" ht="15" customHeight="1">
      <c r="A330" s="36" t="s">
        <v>1127</v>
      </c>
      <c r="B330" s="81">
        <v>30</v>
      </c>
      <c r="C330" s="81">
        <f t="shared" si="59"/>
        <v>45.634317006388805</v>
      </c>
      <c r="D330" s="437"/>
      <c r="E330" s="116">
        <v>972</v>
      </c>
      <c r="F330" s="116">
        <v>2300</v>
      </c>
      <c r="G330" s="81">
        <f t="shared" si="61"/>
        <v>39.052330122363962</v>
      </c>
      <c r="H330" s="117" t="s">
        <v>1107</v>
      </c>
      <c r="I330" s="104">
        <v>680.52553333333321</v>
      </c>
      <c r="J330" s="202">
        <f t="shared" si="60"/>
        <v>42873.108599999992</v>
      </c>
      <c r="K330" s="105"/>
      <c r="L330" s="105"/>
      <c r="O330" s="118"/>
      <c r="P330" s="118"/>
    </row>
    <row r="331" spans="1:16" ht="15" customHeight="1">
      <c r="A331" s="36" t="s">
        <v>1126</v>
      </c>
      <c r="B331" s="81">
        <v>18</v>
      </c>
      <c r="C331" s="81">
        <f t="shared" si="59"/>
        <v>27.380590203833282</v>
      </c>
      <c r="D331" s="437"/>
      <c r="E331" s="116">
        <v>972</v>
      </c>
      <c r="F331" s="116">
        <v>2680</v>
      </c>
      <c r="G331" s="81">
        <f t="shared" si="61"/>
        <v>20.109035660023238</v>
      </c>
      <c r="H331" s="117" t="s">
        <v>1106</v>
      </c>
      <c r="I331" s="104">
        <v>448.44807000000003</v>
      </c>
      <c r="J331" s="202">
        <f t="shared" si="60"/>
        <v>28252.228410000003</v>
      </c>
      <c r="K331" s="105"/>
      <c r="L331" s="105"/>
      <c r="O331" s="118"/>
      <c r="P331" s="118"/>
    </row>
    <row r="332" spans="1:16" ht="15" customHeight="1">
      <c r="A332" s="36" t="s">
        <v>1125</v>
      </c>
      <c r="B332" s="81">
        <v>24</v>
      </c>
      <c r="C332" s="81">
        <f t="shared" si="59"/>
        <v>36.507453605111046</v>
      </c>
      <c r="D332" s="437"/>
      <c r="E332" s="116">
        <v>972</v>
      </c>
      <c r="F332" s="116">
        <v>2680</v>
      </c>
      <c r="G332" s="81">
        <f t="shared" si="61"/>
        <v>26.812047546697649</v>
      </c>
      <c r="H332" s="117" t="s">
        <v>1105</v>
      </c>
      <c r="I332" s="104">
        <v>571.08116333333328</v>
      </c>
      <c r="J332" s="202">
        <f t="shared" si="60"/>
        <v>35978.113289999994</v>
      </c>
      <c r="K332" s="105"/>
      <c r="L332" s="105"/>
      <c r="O332" s="118"/>
      <c r="P332" s="118"/>
    </row>
    <row r="333" spans="1:16" ht="15" customHeight="1">
      <c r="A333" s="36" t="s">
        <v>1124</v>
      </c>
      <c r="B333" s="81">
        <v>24</v>
      </c>
      <c r="C333" s="81">
        <f t="shared" si="59"/>
        <v>36.507453605111046</v>
      </c>
      <c r="D333" s="437"/>
      <c r="E333" s="116">
        <v>1512</v>
      </c>
      <c r="F333" s="116">
        <v>3570</v>
      </c>
      <c r="G333" s="81">
        <f t="shared" si="61"/>
        <v>20.127811603683387</v>
      </c>
      <c r="H333" s="117" t="s">
        <v>1105</v>
      </c>
      <c r="I333" s="104">
        <v>585.59190666666655</v>
      </c>
      <c r="J333" s="202">
        <f t="shared" si="60"/>
        <v>36892.290119999998</v>
      </c>
      <c r="K333" s="105"/>
      <c r="L333" s="105"/>
      <c r="O333" s="118"/>
      <c r="P333" s="118"/>
    </row>
    <row r="334" spans="1:16" ht="15" customHeight="1">
      <c r="A334" s="36" t="s">
        <v>1123</v>
      </c>
      <c r="B334" s="81">
        <v>30</v>
      </c>
      <c r="C334" s="81">
        <f t="shared" si="59"/>
        <v>45.634317006388805</v>
      </c>
      <c r="D334" s="437"/>
      <c r="E334" s="116">
        <v>1512</v>
      </c>
      <c r="F334" s="116">
        <v>3570</v>
      </c>
      <c r="G334" s="81">
        <f t="shared" si="61"/>
        <v>25.159764504604233</v>
      </c>
      <c r="H334" s="117" t="s">
        <v>1107</v>
      </c>
      <c r="I334" s="104">
        <v>699.15971999999999</v>
      </c>
      <c r="J334" s="202">
        <f t="shared" si="60"/>
        <v>44047.062359999996</v>
      </c>
      <c r="K334" s="105"/>
      <c r="L334" s="105"/>
      <c r="O334" s="118"/>
      <c r="P334" s="118"/>
    </row>
    <row r="335" spans="1:16" ht="15" customHeight="1">
      <c r="A335" s="36" t="s">
        <v>1122</v>
      </c>
      <c r="B335" s="81">
        <v>45</v>
      </c>
      <c r="C335" s="81">
        <f t="shared" si="59"/>
        <v>68.451475509583204</v>
      </c>
      <c r="D335" s="437"/>
      <c r="E335" s="116">
        <v>1512</v>
      </c>
      <c r="F335" s="116">
        <v>3570</v>
      </c>
      <c r="G335" s="81">
        <f t="shared" si="61"/>
        <v>37.739646756906353</v>
      </c>
      <c r="H335" s="117" t="s">
        <v>1109</v>
      </c>
      <c r="I335" s="104">
        <v>980.15192333333334</v>
      </c>
      <c r="J335" s="202">
        <f t="shared" si="60"/>
        <v>61749.571170000003</v>
      </c>
      <c r="K335" s="105"/>
      <c r="L335" s="105"/>
      <c r="O335" s="118"/>
      <c r="P335" s="118"/>
    </row>
    <row r="336" spans="1:16" ht="15" customHeight="1">
      <c r="A336" s="36" t="s">
        <v>1121</v>
      </c>
      <c r="B336" s="81">
        <v>60</v>
      </c>
      <c r="C336" s="81">
        <f t="shared" si="59"/>
        <v>91.268634012777611</v>
      </c>
      <c r="D336" s="437"/>
      <c r="E336" s="116">
        <v>1512</v>
      </c>
      <c r="F336" s="116">
        <v>3570</v>
      </c>
      <c r="G336" s="81">
        <f t="shared" si="61"/>
        <v>50.319529009208466</v>
      </c>
      <c r="H336" s="117" t="s">
        <v>1110</v>
      </c>
      <c r="I336" s="104">
        <v>1210.5296466666664</v>
      </c>
      <c r="J336" s="202">
        <f t="shared" si="60"/>
        <v>76263.367739999987</v>
      </c>
      <c r="K336" s="105"/>
      <c r="L336" s="105"/>
      <c r="O336" s="118"/>
      <c r="P336" s="118"/>
    </row>
    <row r="337" spans="1:16" ht="15" customHeight="1">
      <c r="A337" s="36" t="s">
        <v>1120</v>
      </c>
      <c r="B337" s="81">
        <v>66</v>
      </c>
      <c r="C337" s="81">
        <f t="shared" si="59"/>
        <v>100.39549741405537</v>
      </c>
      <c r="D337" s="437"/>
      <c r="E337" s="116">
        <v>1512</v>
      </c>
      <c r="F337" s="116">
        <v>3570</v>
      </c>
      <c r="G337" s="81">
        <f t="shared" si="61"/>
        <v>55.351481910129316</v>
      </c>
      <c r="H337" s="117" t="s">
        <v>1111</v>
      </c>
      <c r="I337" s="104">
        <v>1298.4439766666665</v>
      </c>
      <c r="J337" s="202">
        <f t="shared" si="60"/>
        <v>81801.970529999991</v>
      </c>
      <c r="K337" s="105"/>
      <c r="L337" s="105"/>
      <c r="O337" s="118"/>
      <c r="P337" s="118"/>
    </row>
    <row r="338" spans="1:16" ht="15" customHeight="1">
      <c r="A338" s="36" t="s">
        <v>1119</v>
      </c>
      <c r="B338" s="81">
        <v>36</v>
      </c>
      <c r="C338" s="81">
        <f t="shared" si="59"/>
        <v>54.761180407666565</v>
      </c>
      <c r="D338" s="437"/>
      <c r="E338" s="116">
        <v>2160</v>
      </c>
      <c r="F338" s="116">
        <v>5100</v>
      </c>
      <c r="G338" s="81">
        <f t="shared" si="61"/>
        <v>21.134202183867558</v>
      </c>
      <c r="H338" s="117" t="s">
        <v>1108</v>
      </c>
      <c r="I338" s="104">
        <v>849.64966333333325</v>
      </c>
      <c r="J338" s="202">
        <f t="shared" si="60"/>
        <v>53527.928789999991</v>
      </c>
      <c r="K338" s="105"/>
      <c r="L338" s="105"/>
      <c r="O338" s="46"/>
      <c r="P338" s="118"/>
    </row>
    <row r="339" spans="1:16" ht="15" customHeight="1">
      <c r="A339" s="36" t="s">
        <v>1118</v>
      </c>
      <c r="B339" s="81">
        <v>45</v>
      </c>
      <c r="C339" s="81">
        <f t="shared" si="59"/>
        <v>68.451475509583204</v>
      </c>
      <c r="D339" s="437"/>
      <c r="E339" s="116">
        <v>2160</v>
      </c>
      <c r="F339" s="116">
        <v>5100</v>
      </c>
      <c r="G339" s="81">
        <f t="shared" si="61"/>
        <v>26.417752729834447</v>
      </c>
      <c r="H339" s="117" t="s">
        <v>1109</v>
      </c>
      <c r="I339" s="104">
        <v>1004.1371433333333</v>
      </c>
      <c r="J339" s="202">
        <f t="shared" si="60"/>
        <v>63260.640029999995</v>
      </c>
      <c r="K339" s="105"/>
      <c r="L339" s="105"/>
      <c r="O339" s="118"/>
      <c r="P339" s="118"/>
    </row>
    <row r="340" spans="1:16" ht="15" customHeight="1">
      <c r="A340" s="36" t="s">
        <v>1117</v>
      </c>
      <c r="B340" s="81">
        <v>60</v>
      </c>
      <c r="C340" s="81">
        <f t="shared" si="59"/>
        <v>91.268634012777611</v>
      </c>
      <c r="D340" s="437"/>
      <c r="E340" s="116">
        <v>2160</v>
      </c>
      <c r="F340" s="116">
        <v>5100</v>
      </c>
      <c r="G340" s="81">
        <f t="shared" si="61"/>
        <v>35.223670306445932</v>
      </c>
      <c r="H340" s="117" t="s">
        <v>1110</v>
      </c>
      <c r="I340" s="104">
        <v>1345.0609199999999</v>
      </c>
      <c r="J340" s="202">
        <f t="shared" si="60"/>
        <v>84738.837960000004</v>
      </c>
      <c r="K340" s="105"/>
      <c r="L340" s="105"/>
      <c r="O340" s="118"/>
      <c r="P340" s="118"/>
    </row>
    <row r="341" spans="1:16" ht="15" customHeight="1">
      <c r="A341" s="36" t="s">
        <v>1116</v>
      </c>
      <c r="B341" s="81">
        <v>66</v>
      </c>
      <c r="C341" s="81">
        <f t="shared" si="59"/>
        <v>100.39549741405537</v>
      </c>
      <c r="D341" s="437"/>
      <c r="E341" s="116">
        <v>2160</v>
      </c>
      <c r="F341" s="116">
        <v>5100</v>
      </c>
      <c r="G341" s="81">
        <f t="shared" si="61"/>
        <v>38.74603733709052</v>
      </c>
      <c r="H341" s="117" t="s">
        <v>1111</v>
      </c>
      <c r="I341" s="104">
        <v>1387.6803266666666</v>
      </c>
      <c r="J341" s="202">
        <f t="shared" si="60"/>
        <v>87423.860579999993</v>
      </c>
      <c r="K341" s="105"/>
      <c r="L341" s="105"/>
      <c r="O341" s="118"/>
      <c r="P341" s="118"/>
    </row>
    <row r="342" spans="1:16" ht="15" customHeight="1">
      <c r="A342" s="36" t="s">
        <v>1115</v>
      </c>
      <c r="B342" s="81">
        <v>36</v>
      </c>
      <c r="C342" s="81">
        <f t="shared" si="59"/>
        <v>54.761180407666565</v>
      </c>
      <c r="D342" s="437"/>
      <c r="E342" s="116">
        <v>2700</v>
      </c>
      <c r="F342" s="116">
        <v>6400</v>
      </c>
      <c r="G342" s="81">
        <f t="shared" si="61"/>
        <v>16.841317365269461</v>
      </c>
      <c r="H342" s="117" t="s">
        <v>1108</v>
      </c>
      <c r="I342" s="104">
        <v>846.97414666666646</v>
      </c>
      <c r="J342" s="202">
        <f t="shared" si="60"/>
        <v>53359.371239999986</v>
      </c>
      <c r="K342" s="105"/>
      <c r="L342" s="105"/>
      <c r="O342" s="46"/>
      <c r="P342" s="118"/>
    </row>
    <row r="343" spans="1:16" ht="15" customHeight="1">
      <c r="A343" s="36" t="s">
        <v>1114</v>
      </c>
      <c r="B343" s="81">
        <v>45</v>
      </c>
      <c r="C343" s="81">
        <f t="shared" si="59"/>
        <v>68.451475509583204</v>
      </c>
      <c r="D343" s="437"/>
      <c r="E343" s="116">
        <v>2700</v>
      </c>
      <c r="F343" s="116">
        <v>6400</v>
      </c>
      <c r="G343" s="81">
        <f t="shared" si="61"/>
        <v>21.051646706586826</v>
      </c>
      <c r="H343" s="117" t="s">
        <v>1109</v>
      </c>
      <c r="I343" s="104">
        <v>1000.1396066666666</v>
      </c>
      <c r="J343" s="202">
        <f t="shared" si="60"/>
        <v>63008.79522</v>
      </c>
      <c r="K343" s="105"/>
      <c r="L343" s="105"/>
      <c r="O343" s="118"/>
      <c r="P343" s="118"/>
    </row>
    <row r="344" spans="1:16" ht="15" customHeight="1">
      <c r="A344" s="36" t="s">
        <v>1113</v>
      </c>
      <c r="B344" s="81">
        <v>90</v>
      </c>
      <c r="C344" s="81">
        <f t="shared" si="59"/>
        <v>136.90295101916641</v>
      </c>
      <c r="D344" s="438"/>
      <c r="E344" s="116">
        <v>2700</v>
      </c>
      <c r="F344" s="116">
        <v>6400</v>
      </c>
      <c r="G344" s="81">
        <f t="shared" si="61"/>
        <v>42.103293413173652</v>
      </c>
      <c r="H344" s="117" t="s">
        <v>1112</v>
      </c>
      <c r="I344" s="104">
        <v>1864.4259199999999</v>
      </c>
      <c r="J344" s="202">
        <f t="shared" si="60"/>
        <v>117458.83296</v>
      </c>
      <c r="K344" s="105"/>
      <c r="L344" s="105"/>
      <c r="O344" s="118"/>
      <c r="P344" s="118"/>
    </row>
    <row r="345" spans="1:16" s="46" customFormat="1" ht="16.5" customHeight="1">
      <c r="A345" s="76"/>
      <c r="B345" s="76"/>
      <c r="C345" s="76"/>
      <c r="D345" s="76"/>
      <c r="E345" s="76"/>
      <c r="F345" s="76"/>
      <c r="G345" s="76"/>
      <c r="H345" s="76"/>
      <c r="I345" s="77"/>
      <c r="J345" s="77"/>
      <c r="K345" s="78"/>
      <c r="L345" s="78"/>
      <c r="O345" s="118"/>
      <c r="P345" s="118"/>
    </row>
    <row r="346" spans="1:16" s="46" customFormat="1" ht="16.5" customHeight="1">
      <c r="A346" s="57" t="s">
        <v>1064</v>
      </c>
      <c r="B346" s="58"/>
      <c r="C346" s="58"/>
      <c r="D346" s="58"/>
      <c r="E346" s="58"/>
      <c r="F346" s="58"/>
      <c r="G346" s="58"/>
      <c r="H346" s="58"/>
      <c r="I346" s="64"/>
      <c r="J346" s="65"/>
      <c r="K346" s="66"/>
      <c r="L346" s="352"/>
    </row>
    <row r="347" spans="1:16" s="46" customFormat="1" ht="16.5" customHeight="1">
      <c r="A347" s="83"/>
      <c r="B347" s="440" t="s">
        <v>1133</v>
      </c>
      <c r="C347" s="440"/>
      <c r="D347" s="440"/>
      <c r="E347" s="440"/>
      <c r="F347" s="440"/>
      <c r="G347" s="84"/>
      <c r="H347" s="108" t="s">
        <v>995</v>
      </c>
      <c r="I347" s="85"/>
      <c r="J347" s="86"/>
      <c r="K347" s="87"/>
      <c r="L347" s="88"/>
    </row>
    <row r="348" spans="1:16" s="46" customFormat="1" ht="16.5" customHeight="1">
      <c r="A348" s="89"/>
      <c r="B348" s="441"/>
      <c r="C348" s="441"/>
      <c r="D348" s="441"/>
      <c r="E348" s="441"/>
      <c r="F348" s="441"/>
      <c r="G348" s="90"/>
      <c r="H348" s="109" t="s">
        <v>996</v>
      </c>
      <c r="I348" s="91"/>
      <c r="J348" s="92"/>
      <c r="K348" s="93"/>
      <c r="L348" s="94"/>
    </row>
    <row r="349" spans="1:16" s="46" customFormat="1" ht="16.5" customHeight="1">
      <c r="A349" s="89"/>
      <c r="B349" s="441"/>
      <c r="C349" s="441"/>
      <c r="D349" s="441"/>
      <c r="E349" s="441"/>
      <c r="F349" s="441"/>
      <c r="G349" s="90"/>
      <c r="H349" s="109" t="s">
        <v>994</v>
      </c>
      <c r="I349" s="91"/>
      <c r="J349" s="92"/>
      <c r="K349" s="93"/>
      <c r="L349" s="94"/>
    </row>
    <row r="350" spans="1:16" s="46" customFormat="1" ht="16.5" customHeight="1">
      <c r="A350" s="89"/>
      <c r="B350" s="441"/>
      <c r="C350" s="441"/>
      <c r="D350" s="441"/>
      <c r="E350" s="441"/>
      <c r="F350" s="441"/>
      <c r="G350" s="90"/>
      <c r="H350" s="109" t="s">
        <v>1103</v>
      </c>
      <c r="I350" s="91"/>
      <c r="J350" s="92"/>
      <c r="K350" s="93"/>
      <c r="L350" s="94"/>
    </row>
    <row r="351" spans="1:16" s="46" customFormat="1" ht="16.5" customHeight="1">
      <c r="A351" s="95"/>
      <c r="B351" s="442"/>
      <c r="C351" s="442"/>
      <c r="D351" s="442"/>
      <c r="E351" s="442"/>
      <c r="F351" s="442"/>
      <c r="G351" s="96"/>
      <c r="H351" s="110" t="s">
        <v>1100</v>
      </c>
      <c r="I351" s="97"/>
      <c r="J351" s="98"/>
      <c r="K351" s="99"/>
      <c r="L351" s="100"/>
    </row>
    <row r="352" spans="1:16" s="46" customFormat="1" ht="40.5" customHeight="1">
      <c r="A352" s="67" t="s">
        <v>77</v>
      </c>
      <c r="B352" s="68" t="s">
        <v>828</v>
      </c>
      <c r="C352" s="68" t="s">
        <v>829</v>
      </c>
      <c r="D352" s="68" t="s">
        <v>837</v>
      </c>
      <c r="E352" s="68" t="s">
        <v>989</v>
      </c>
      <c r="F352" s="68" t="s">
        <v>990</v>
      </c>
      <c r="G352" s="483" t="s">
        <v>991</v>
      </c>
      <c r="H352" s="484"/>
      <c r="I352" s="74" t="s">
        <v>893</v>
      </c>
      <c r="J352" s="74" t="s">
        <v>894</v>
      </c>
      <c r="K352" s="75"/>
      <c r="L352" s="75"/>
    </row>
    <row r="353" spans="1:13" ht="15" customHeight="1">
      <c r="A353" s="36" t="s">
        <v>962</v>
      </c>
      <c r="B353" s="81">
        <v>3</v>
      </c>
      <c r="C353" s="81">
        <f t="shared" ref="C353:C373" si="62">B353*1000/(380*1.73)</f>
        <v>4.5634317006388807</v>
      </c>
      <c r="D353" s="436" t="s">
        <v>845</v>
      </c>
      <c r="E353" s="116">
        <v>675</v>
      </c>
      <c r="F353" s="116">
        <v>1590</v>
      </c>
      <c r="G353" s="481">
        <f t="shared" ref="G353:G373" si="63">B353*1000/(0.334*F353)</f>
        <v>5.6490792000903847</v>
      </c>
      <c r="H353" s="482"/>
      <c r="I353" s="104">
        <v>526.34026575000007</v>
      </c>
      <c r="J353" s="202">
        <f t="shared" ref="J353:J373" si="64">I353*0.9*70</f>
        <v>33159.436742250007</v>
      </c>
      <c r="K353" s="105"/>
      <c r="L353" s="105"/>
      <c r="M353" s="6"/>
    </row>
    <row r="354" spans="1:13">
      <c r="A354" s="36" t="s">
        <v>963</v>
      </c>
      <c r="B354" s="81">
        <v>5</v>
      </c>
      <c r="C354" s="81">
        <f t="shared" si="62"/>
        <v>7.6057195010648009</v>
      </c>
      <c r="D354" s="437"/>
      <c r="E354" s="116">
        <v>675</v>
      </c>
      <c r="F354" s="116">
        <v>1590</v>
      </c>
      <c r="G354" s="481">
        <f t="shared" si="63"/>
        <v>9.4151320001506402</v>
      </c>
      <c r="H354" s="482"/>
      <c r="I354" s="104">
        <v>590.01045918750015</v>
      </c>
      <c r="J354" s="202">
        <f t="shared" si="64"/>
        <v>37170.658928812511</v>
      </c>
      <c r="K354" s="105"/>
      <c r="L354" s="105"/>
    </row>
    <row r="355" spans="1:13">
      <c r="A355" s="36" t="s">
        <v>982</v>
      </c>
      <c r="B355" s="81">
        <v>9</v>
      </c>
      <c r="C355" s="81">
        <f t="shared" si="62"/>
        <v>13.690295101916641</v>
      </c>
      <c r="D355" s="437"/>
      <c r="E355" s="116">
        <v>675</v>
      </c>
      <c r="F355" s="116">
        <v>1590</v>
      </c>
      <c r="G355" s="481">
        <f t="shared" si="63"/>
        <v>16.947237600271155</v>
      </c>
      <c r="H355" s="482"/>
      <c r="I355" s="104">
        <v>653.68065262499999</v>
      </c>
      <c r="J355" s="202">
        <f t="shared" si="64"/>
        <v>41181.881115374999</v>
      </c>
      <c r="K355" s="105"/>
      <c r="L355" s="105"/>
    </row>
    <row r="356" spans="1:13">
      <c r="A356" s="36" t="s">
        <v>981</v>
      </c>
      <c r="B356" s="81">
        <v>5</v>
      </c>
      <c r="C356" s="81">
        <f t="shared" si="62"/>
        <v>7.6057195010648009</v>
      </c>
      <c r="D356" s="437"/>
      <c r="E356" s="116">
        <v>1512</v>
      </c>
      <c r="F356" s="116">
        <v>3570</v>
      </c>
      <c r="G356" s="481">
        <f t="shared" si="63"/>
        <v>4.1932940841007058</v>
      </c>
      <c r="H356" s="482"/>
      <c r="I356" s="104">
        <v>636.70193437500006</v>
      </c>
      <c r="J356" s="202">
        <f t="shared" si="64"/>
        <v>40112.221865625004</v>
      </c>
      <c r="K356" s="105"/>
      <c r="L356" s="105"/>
    </row>
    <row r="357" spans="1:13">
      <c r="A357" s="36" t="s">
        <v>980</v>
      </c>
      <c r="B357" s="81">
        <v>9</v>
      </c>
      <c r="C357" s="81">
        <f t="shared" si="62"/>
        <v>13.690295101916641</v>
      </c>
      <c r="D357" s="437"/>
      <c r="E357" s="116">
        <v>1512</v>
      </c>
      <c r="F357" s="116">
        <v>3570</v>
      </c>
      <c r="G357" s="481">
        <f t="shared" si="63"/>
        <v>7.5479293513812706</v>
      </c>
      <c r="H357" s="482"/>
      <c r="I357" s="104">
        <v>669.24447768750008</v>
      </c>
      <c r="J357" s="202">
        <f t="shared" si="64"/>
        <v>42162.4020943125</v>
      </c>
      <c r="K357" s="105"/>
      <c r="L357" s="105"/>
    </row>
    <row r="358" spans="1:13">
      <c r="A358" s="36" t="s">
        <v>979</v>
      </c>
      <c r="B358" s="81">
        <v>12</v>
      </c>
      <c r="C358" s="81">
        <f t="shared" si="62"/>
        <v>18.253726802555523</v>
      </c>
      <c r="D358" s="437"/>
      <c r="E358" s="116">
        <v>1512</v>
      </c>
      <c r="F358" s="116">
        <v>3570</v>
      </c>
      <c r="G358" s="481">
        <f t="shared" si="63"/>
        <v>10.063905801841694</v>
      </c>
      <c r="H358" s="482"/>
      <c r="I358" s="104">
        <v>781.02103950000003</v>
      </c>
      <c r="J358" s="202">
        <f t="shared" si="64"/>
        <v>49204.325488499999</v>
      </c>
      <c r="K358" s="105"/>
      <c r="L358" s="105"/>
    </row>
    <row r="359" spans="1:13">
      <c r="A359" s="36" t="s">
        <v>964</v>
      </c>
      <c r="B359" s="81">
        <v>3</v>
      </c>
      <c r="C359" s="81">
        <f t="shared" si="62"/>
        <v>4.5634317006388807</v>
      </c>
      <c r="D359" s="437"/>
      <c r="E359" s="116">
        <v>972</v>
      </c>
      <c r="F359" s="116">
        <v>2680</v>
      </c>
      <c r="G359" s="481">
        <f t="shared" si="63"/>
        <v>3.3515059433372061</v>
      </c>
      <c r="H359" s="482"/>
      <c r="I359" s="104">
        <v>454.18071318750003</v>
      </c>
      <c r="J359" s="202">
        <f t="shared" si="64"/>
        <v>28613.384930812503</v>
      </c>
      <c r="K359" s="105"/>
      <c r="L359" s="105"/>
    </row>
    <row r="360" spans="1:13">
      <c r="A360" s="36" t="s">
        <v>965</v>
      </c>
      <c r="B360" s="81">
        <v>6</v>
      </c>
      <c r="C360" s="81">
        <f t="shared" si="62"/>
        <v>9.1268634012777614</v>
      </c>
      <c r="D360" s="437"/>
      <c r="E360" s="116">
        <v>972</v>
      </c>
      <c r="F360" s="116">
        <v>2680</v>
      </c>
      <c r="G360" s="481">
        <f t="shared" si="63"/>
        <v>6.7030118866744122</v>
      </c>
      <c r="H360" s="482"/>
      <c r="I360" s="104">
        <v>539.07430443750002</v>
      </c>
      <c r="J360" s="202">
        <f t="shared" si="64"/>
        <v>33961.681179562504</v>
      </c>
      <c r="K360" s="105"/>
      <c r="L360" s="105"/>
    </row>
    <row r="361" spans="1:13">
      <c r="A361" s="36" t="s">
        <v>966</v>
      </c>
      <c r="B361" s="81">
        <v>9</v>
      </c>
      <c r="C361" s="81">
        <f t="shared" si="62"/>
        <v>13.690295101916641</v>
      </c>
      <c r="D361" s="437"/>
      <c r="E361" s="116">
        <v>972</v>
      </c>
      <c r="F361" s="116">
        <v>2680</v>
      </c>
      <c r="G361" s="481">
        <f t="shared" si="63"/>
        <v>10.054517830011619</v>
      </c>
      <c r="H361" s="482"/>
      <c r="I361" s="104">
        <v>599.91471149999995</v>
      </c>
      <c r="J361" s="202">
        <f t="shared" si="64"/>
        <v>37794.626824500003</v>
      </c>
      <c r="K361" s="105"/>
      <c r="L361" s="105"/>
    </row>
    <row r="362" spans="1:13">
      <c r="A362" s="36" t="s">
        <v>967</v>
      </c>
      <c r="B362" s="81">
        <v>12</v>
      </c>
      <c r="C362" s="81">
        <f t="shared" si="62"/>
        <v>18.253726802555523</v>
      </c>
      <c r="D362" s="437"/>
      <c r="E362" s="116">
        <v>972</v>
      </c>
      <c r="F362" s="116">
        <v>2680</v>
      </c>
      <c r="G362" s="481">
        <f t="shared" si="63"/>
        <v>13.406023773348824</v>
      </c>
      <c r="H362" s="482"/>
      <c r="I362" s="104">
        <v>706.03170056250008</v>
      </c>
      <c r="J362" s="202">
        <f t="shared" si="64"/>
        <v>44479.997135437508</v>
      </c>
      <c r="K362" s="105"/>
      <c r="L362" s="105"/>
    </row>
    <row r="363" spans="1:13">
      <c r="A363" s="36" t="s">
        <v>968</v>
      </c>
      <c r="B363" s="81">
        <v>15</v>
      </c>
      <c r="C363" s="81">
        <f t="shared" si="62"/>
        <v>22.817158503194403</v>
      </c>
      <c r="D363" s="437"/>
      <c r="E363" s="116">
        <v>972</v>
      </c>
      <c r="F363" s="116">
        <v>2680</v>
      </c>
      <c r="G363" s="481">
        <f t="shared" si="63"/>
        <v>16.75752971668603</v>
      </c>
      <c r="H363" s="482"/>
      <c r="I363" s="104">
        <v>747.06360299999994</v>
      </c>
      <c r="J363" s="202">
        <f t="shared" si="64"/>
        <v>47065.006988999994</v>
      </c>
      <c r="K363" s="105"/>
      <c r="L363" s="105"/>
    </row>
    <row r="364" spans="1:13">
      <c r="A364" s="36" t="s">
        <v>969</v>
      </c>
      <c r="B364" s="81">
        <v>5</v>
      </c>
      <c r="C364" s="81">
        <f t="shared" si="62"/>
        <v>7.6057195010648009</v>
      </c>
      <c r="D364" s="437"/>
      <c r="E364" s="116">
        <v>1512</v>
      </c>
      <c r="F364" s="116">
        <v>3570</v>
      </c>
      <c r="G364" s="481">
        <f t="shared" si="63"/>
        <v>4.1932940841007058</v>
      </c>
      <c r="H364" s="482"/>
      <c r="I364" s="104">
        <v>636.70193437500006</v>
      </c>
      <c r="J364" s="202">
        <f t="shared" si="64"/>
        <v>40112.221865625004</v>
      </c>
      <c r="K364" s="105"/>
      <c r="L364" s="105"/>
    </row>
    <row r="365" spans="1:13">
      <c r="A365" s="36" t="s">
        <v>970</v>
      </c>
      <c r="B365" s="81">
        <v>9</v>
      </c>
      <c r="C365" s="120">
        <f t="shared" si="62"/>
        <v>13.690295101916641</v>
      </c>
      <c r="D365" s="437"/>
      <c r="E365" s="116">
        <v>1512</v>
      </c>
      <c r="F365" s="116">
        <v>3570</v>
      </c>
      <c r="G365" s="481">
        <f t="shared" si="63"/>
        <v>7.5479293513812706</v>
      </c>
      <c r="H365" s="482"/>
      <c r="I365" s="104">
        <v>669.24447768750008</v>
      </c>
      <c r="J365" s="202">
        <f t="shared" si="64"/>
        <v>42162.4020943125</v>
      </c>
      <c r="K365" s="105"/>
      <c r="L365" s="105"/>
    </row>
    <row r="366" spans="1:13">
      <c r="A366" s="36" t="s">
        <v>971</v>
      </c>
      <c r="B366" s="81">
        <v>18</v>
      </c>
      <c r="C366" s="81">
        <f t="shared" si="62"/>
        <v>27.380590203833282</v>
      </c>
      <c r="D366" s="437"/>
      <c r="E366" s="116">
        <v>1512</v>
      </c>
      <c r="F366" s="116">
        <v>3570</v>
      </c>
      <c r="G366" s="481">
        <f t="shared" si="63"/>
        <v>15.095858702762541</v>
      </c>
      <c r="H366" s="482"/>
      <c r="I366" s="104">
        <v>875.81888306250016</v>
      </c>
      <c r="J366" s="202">
        <f t="shared" si="64"/>
        <v>55176.58963293751</v>
      </c>
      <c r="K366" s="105"/>
      <c r="L366" s="105"/>
    </row>
    <row r="367" spans="1:13">
      <c r="A367" s="36" t="s">
        <v>972</v>
      </c>
      <c r="B367" s="81">
        <v>6</v>
      </c>
      <c r="C367" s="81">
        <f t="shared" si="62"/>
        <v>9.1268634012777614</v>
      </c>
      <c r="D367" s="437"/>
      <c r="E367" s="116">
        <v>2160</v>
      </c>
      <c r="F367" s="116">
        <v>5100</v>
      </c>
      <c r="G367" s="481">
        <f t="shared" si="63"/>
        <v>3.5223670306445931</v>
      </c>
      <c r="H367" s="482"/>
      <c r="I367" s="104">
        <v>570.20195456249996</v>
      </c>
      <c r="J367" s="202">
        <f t="shared" si="64"/>
        <v>35922.723137437497</v>
      </c>
      <c r="K367" s="105"/>
      <c r="L367" s="105"/>
    </row>
    <row r="368" spans="1:13">
      <c r="A368" s="36" t="s">
        <v>973</v>
      </c>
      <c r="B368" s="81">
        <v>9</v>
      </c>
      <c r="C368" s="81">
        <f t="shared" si="62"/>
        <v>13.690295101916641</v>
      </c>
      <c r="D368" s="437"/>
      <c r="E368" s="116">
        <v>2160</v>
      </c>
      <c r="F368" s="116">
        <v>5100</v>
      </c>
      <c r="G368" s="481">
        <f t="shared" si="63"/>
        <v>5.2835505459668894</v>
      </c>
      <c r="H368" s="482"/>
      <c r="I368" s="104">
        <v>618.30832293750007</v>
      </c>
      <c r="J368" s="202">
        <f t="shared" si="64"/>
        <v>38953.424345062507</v>
      </c>
      <c r="K368" s="105"/>
      <c r="L368" s="105"/>
    </row>
    <row r="369" spans="1:12">
      <c r="A369" s="36" t="s">
        <v>974</v>
      </c>
      <c r="B369" s="81">
        <v>12</v>
      </c>
      <c r="C369" s="81">
        <f t="shared" si="62"/>
        <v>18.253726802555523</v>
      </c>
      <c r="D369" s="437"/>
      <c r="E369" s="116">
        <v>2160</v>
      </c>
      <c r="F369" s="116">
        <v>5100</v>
      </c>
      <c r="G369" s="481">
        <f t="shared" si="63"/>
        <v>7.0447340612891862</v>
      </c>
      <c r="H369" s="482"/>
      <c r="I369" s="104">
        <v>730.08488475000001</v>
      </c>
      <c r="J369" s="202">
        <f t="shared" si="64"/>
        <v>45995.347739249999</v>
      </c>
      <c r="K369" s="105"/>
      <c r="L369" s="105"/>
    </row>
    <row r="370" spans="1:12">
      <c r="A370" s="36" t="s">
        <v>975</v>
      </c>
      <c r="B370" s="81">
        <v>15</v>
      </c>
      <c r="C370" s="81">
        <f t="shared" si="62"/>
        <v>22.817158503194403</v>
      </c>
      <c r="D370" s="437"/>
      <c r="E370" s="116">
        <v>2160</v>
      </c>
      <c r="F370" s="116">
        <v>5100</v>
      </c>
      <c r="G370" s="481">
        <f t="shared" si="63"/>
        <v>8.805917576611483</v>
      </c>
      <c r="H370" s="482"/>
      <c r="I370" s="104">
        <v>764.0423212500001</v>
      </c>
      <c r="J370" s="202">
        <f t="shared" si="64"/>
        <v>48134.666238750004</v>
      </c>
      <c r="K370" s="105"/>
      <c r="L370" s="105"/>
    </row>
    <row r="371" spans="1:12">
      <c r="A371" s="36" t="s">
        <v>976</v>
      </c>
      <c r="B371" s="81">
        <v>18</v>
      </c>
      <c r="C371" s="81">
        <f t="shared" si="62"/>
        <v>27.380590203833282</v>
      </c>
      <c r="D371" s="437"/>
      <c r="E371" s="116">
        <v>2160</v>
      </c>
      <c r="F371" s="116">
        <v>5100</v>
      </c>
      <c r="G371" s="481">
        <f t="shared" si="63"/>
        <v>10.567101091933779</v>
      </c>
      <c r="H371" s="482"/>
      <c r="I371" s="104">
        <v>795.16997137500016</v>
      </c>
      <c r="J371" s="202">
        <f t="shared" si="64"/>
        <v>50095.708196625012</v>
      </c>
      <c r="K371" s="105"/>
      <c r="L371" s="105"/>
    </row>
    <row r="372" spans="1:12">
      <c r="A372" s="36" t="s">
        <v>977</v>
      </c>
      <c r="B372" s="81">
        <v>24</v>
      </c>
      <c r="C372" s="81">
        <f t="shared" si="62"/>
        <v>36.507453605111046</v>
      </c>
      <c r="D372" s="437"/>
      <c r="E372" s="116">
        <v>2160</v>
      </c>
      <c r="F372" s="116">
        <v>5100</v>
      </c>
      <c r="G372" s="481">
        <f t="shared" si="63"/>
        <v>14.089468122578372</v>
      </c>
      <c r="H372" s="482"/>
      <c r="I372" s="104">
        <v>930.99971737500016</v>
      </c>
      <c r="J372" s="202">
        <f t="shared" si="64"/>
        <v>58652.982194625009</v>
      </c>
      <c r="K372" s="105"/>
      <c r="L372" s="105"/>
    </row>
    <row r="373" spans="1:12">
      <c r="A373" s="36" t="s">
        <v>978</v>
      </c>
      <c r="B373" s="81">
        <v>30</v>
      </c>
      <c r="C373" s="81">
        <f t="shared" si="62"/>
        <v>45.634317006388805</v>
      </c>
      <c r="D373" s="438"/>
      <c r="E373" s="116">
        <v>2160</v>
      </c>
      <c r="F373" s="116">
        <v>5100</v>
      </c>
      <c r="G373" s="481">
        <f t="shared" si="63"/>
        <v>17.611835153222966</v>
      </c>
      <c r="H373" s="482"/>
      <c r="I373" s="104">
        <v>1035.70181325</v>
      </c>
      <c r="J373" s="202">
        <f t="shared" si="64"/>
        <v>65249.214234749998</v>
      </c>
      <c r="K373" s="105"/>
      <c r="L373" s="105"/>
    </row>
    <row r="374" spans="1:12">
      <c r="A374" s="102" t="s">
        <v>850</v>
      </c>
      <c r="D374" s="119"/>
    </row>
    <row r="375" spans="1:12">
      <c r="D375" s="119"/>
    </row>
    <row r="376" spans="1:12">
      <c r="D376" s="119"/>
    </row>
    <row r="377" spans="1:12">
      <c r="D377" s="119"/>
    </row>
    <row r="378" spans="1:12">
      <c r="D378" s="119"/>
    </row>
    <row r="379" spans="1:12">
      <c r="D379" s="119"/>
    </row>
    <row r="380" spans="1:12">
      <c r="D380" s="119"/>
    </row>
  </sheetData>
  <sheetProtection deleteColumns="0" deleteRows="0"/>
  <mergeCells count="232">
    <mergeCell ref="K2:L2"/>
    <mergeCell ref="K3:L3"/>
    <mergeCell ref="C107:C124"/>
    <mergeCell ref="D107:D124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D32:D36"/>
    <mergeCell ref="D27:D29"/>
    <mergeCell ref="D22:D23"/>
    <mergeCell ref="D20:D21"/>
    <mergeCell ref="D11:D17"/>
    <mergeCell ref="B39:F43"/>
    <mergeCell ref="D45:D75"/>
    <mergeCell ref="B78:F82"/>
    <mergeCell ref="B88:H88"/>
    <mergeCell ref="B159:F163"/>
    <mergeCell ref="B164:H164"/>
    <mergeCell ref="B165:H165"/>
    <mergeCell ref="B127:F131"/>
    <mergeCell ref="B143:F147"/>
    <mergeCell ref="C133:C140"/>
    <mergeCell ref="D133:D140"/>
    <mergeCell ref="D149:D156"/>
    <mergeCell ref="B5:F9"/>
    <mergeCell ref="B86:H86"/>
    <mergeCell ref="B97:H97"/>
    <mergeCell ref="B98:H98"/>
    <mergeCell ref="B101:F105"/>
    <mergeCell ref="B89:H89"/>
    <mergeCell ref="B90:H90"/>
    <mergeCell ref="B92:H92"/>
    <mergeCell ref="B93:H93"/>
    <mergeCell ref="B94:H94"/>
    <mergeCell ref="G34:H34"/>
    <mergeCell ref="G35:H35"/>
    <mergeCell ref="G36:H36"/>
    <mergeCell ref="B85:H85"/>
    <mergeCell ref="B96:H96"/>
    <mergeCell ref="B206:F210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B171:H171"/>
    <mergeCell ref="B172:H172"/>
    <mergeCell ref="B175:F179"/>
    <mergeCell ref="B166:H166"/>
    <mergeCell ref="B167:H167"/>
    <mergeCell ref="B168:H168"/>
    <mergeCell ref="B169:H169"/>
    <mergeCell ref="B170:H170"/>
    <mergeCell ref="G149:G156"/>
    <mergeCell ref="C149:C156"/>
    <mergeCell ref="G180:H180"/>
    <mergeCell ref="G211:H211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352:H352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242:H242"/>
    <mergeCell ref="G277:H277"/>
    <mergeCell ref="G243:H243"/>
    <mergeCell ref="G244:H244"/>
    <mergeCell ref="G245:H245"/>
    <mergeCell ref="G246:H246"/>
    <mergeCell ref="G247:H247"/>
    <mergeCell ref="G248:H248"/>
    <mergeCell ref="G249:H249"/>
    <mergeCell ref="G250:H250"/>
    <mergeCell ref="G212:H212"/>
    <mergeCell ref="G213:H213"/>
    <mergeCell ref="G222:H222"/>
    <mergeCell ref="G223:H223"/>
    <mergeCell ref="G224:H224"/>
    <mergeCell ref="G225:H225"/>
    <mergeCell ref="G214:H214"/>
    <mergeCell ref="G215:H215"/>
    <mergeCell ref="G216:H216"/>
    <mergeCell ref="G217:H217"/>
    <mergeCell ref="G226:H226"/>
    <mergeCell ref="G218:H218"/>
    <mergeCell ref="G219:H219"/>
    <mergeCell ref="G220:H220"/>
    <mergeCell ref="G221:H221"/>
    <mergeCell ref="G230:H230"/>
    <mergeCell ref="G231:H231"/>
    <mergeCell ref="G232:H232"/>
    <mergeCell ref="G233:H233"/>
    <mergeCell ref="G234:H234"/>
    <mergeCell ref="G227:H227"/>
    <mergeCell ref="G228:H228"/>
    <mergeCell ref="G229:H229"/>
    <mergeCell ref="G259:H259"/>
    <mergeCell ref="G260:H260"/>
    <mergeCell ref="G251:H251"/>
    <mergeCell ref="G252:H252"/>
    <mergeCell ref="G253:H253"/>
    <mergeCell ref="G261:H261"/>
    <mergeCell ref="G262:H262"/>
    <mergeCell ref="G263:H263"/>
    <mergeCell ref="G254:H254"/>
    <mergeCell ref="G255:H255"/>
    <mergeCell ref="G256:H256"/>
    <mergeCell ref="G257:H257"/>
    <mergeCell ref="G258:H258"/>
    <mergeCell ref="G269:H269"/>
    <mergeCell ref="G278:H278"/>
    <mergeCell ref="G279:H279"/>
    <mergeCell ref="G280:H280"/>
    <mergeCell ref="G281:H281"/>
    <mergeCell ref="G264:H264"/>
    <mergeCell ref="G265:H265"/>
    <mergeCell ref="G266:H266"/>
    <mergeCell ref="G267:H267"/>
    <mergeCell ref="G268:H268"/>
    <mergeCell ref="G287:H287"/>
    <mergeCell ref="G288:H288"/>
    <mergeCell ref="G289:H289"/>
    <mergeCell ref="G290:H290"/>
    <mergeCell ref="G282:H282"/>
    <mergeCell ref="G283:H283"/>
    <mergeCell ref="G284:H284"/>
    <mergeCell ref="G285:H285"/>
    <mergeCell ref="G286:H286"/>
    <mergeCell ref="G304:H304"/>
    <mergeCell ref="G305:H305"/>
    <mergeCell ref="G296:H296"/>
    <mergeCell ref="G297:H297"/>
    <mergeCell ref="G298:H298"/>
    <mergeCell ref="G299:H299"/>
    <mergeCell ref="G300:H300"/>
    <mergeCell ref="G291:H291"/>
    <mergeCell ref="G292:H292"/>
    <mergeCell ref="G293:H293"/>
    <mergeCell ref="G294:H294"/>
    <mergeCell ref="G295:H295"/>
    <mergeCell ref="G373:H373"/>
    <mergeCell ref="G365:H365"/>
    <mergeCell ref="G366:H366"/>
    <mergeCell ref="G367:H367"/>
    <mergeCell ref="G368:H368"/>
    <mergeCell ref="G369:H369"/>
    <mergeCell ref="G360:H360"/>
    <mergeCell ref="G361:H361"/>
    <mergeCell ref="G362:H362"/>
    <mergeCell ref="G363:H363"/>
    <mergeCell ref="G364:H364"/>
    <mergeCell ref="D181:D187"/>
    <mergeCell ref="D201:D203"/>
    <mergeCell ref="D197:D198"/>
    <mergeCell ref="D192:D193"/>
    <mergeCell ref="D190:D191"/>
    <mergeCell ref="D188:D189"/>
    <mergeCell ref="G370:H370"/>
    <mergeCell ref="G371:H371"/>
    <mergeCell ref="G372:H372"/>
    <mergeCell ref="G355:H355"/>
    <mergeCell ref="G356:H356"/>
    <mergeCell ref="G357:H357"/>
    <mergeCell ref="G358:H358"/>
    <mergeCell ref="G359:H359"/>
    <mergeCell ref="G353:H353"/>
    <mergeCell ref="G354:H354"/>
    <mergeCell ref="G306:H306"/>
    <mergeCell ref="G307:H307"/>
    <mergeCell ref="G308:H308"/>
    <mergeCell ref="G309:H309"/>
    <mergeCell ref="G310:H310"/>
    <mergeCell ref="G301:H301"/>
    <mergeCell ref="G302:H302"/>
    <mergeCell ref="G303:H303"/>
    <mergeCell ref="D230:D234"/>
    <mergeCell ref="D243:D249"/>
    <mergeCell ref="D250:D251"/>
    <mergeCell ref="D253:D254"/>
    <mergeCell ref="D255:D256"/>
    <mergeCell ref="D212:D217"/>
    <mergeCell ref="D218:D219"/>
    <mergeCell ref="D220:D221"/>
    <mergeCell ref="D222:D223"/>
    <mergeCell ref="B237:F241"/>
    <mergeCell ref="D353:D373"/>
    <mergeCell ref="D304:D306"/>
    <mergeCell ref="D302:D303"/>
    <mergeCell ref="D308:D310"/>
    <mergeCell ref="D319:D344"/>
    <mergeCell ref="D260:D262"/>
    <mergeCell ref="D265:D269"/>
    <mergeCell ref="D278:D289"/>
    <mergeCell ref="D290:D294"/>
    <mergeCell ref="D296:D299"/>
    <mergeCell ref="B347:F351"/>
    <mergeCell ref="B272:F276"/>
    <mergeCell ref="B313:F317"/>
  </mergeCells>
  <hyperlinks>
    <hyperlink ref="M1" location="СОДЕРЖАНИЕ!A1" display="назад в оглавление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49" orientation="portrait" r:id="rId1"/>
  <rowBreaks count="4" manualBreakCount="4">
    <brk id="76" max="16383" man="1"/>
    <brk id="157" max="16383" man="1"/>
    <brk id="235" max="16383" man="1"/>
    <brk id="311" max="16383" man="1"/>
  </rowBreaks>
  <ignoredErrors>
    <ignoredError sqref="K4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C0"/>
  </sheetPr>
  <dimension ref="A1:X853"/>
  <sheetViews>
    <sheetView view="pageBreakPreview" zoomScaleNormal="100" zoomScaleSheetLayoutView="100" workbookViewId="0">
      <pane ySplit="3" topLeftCell="A4" activePane="bottomLeft" state="frozen"/>
      <selection pane="bottomLeft"/>
    </sheetView>
  </sheetViews>
  <sheetFormatPr defaultRowHeight="15"/>
  <cols>
    <col min="1" max="1" width="20.7109375" style="11" customWidth="1"/>
    <col min="2" max="2" width="12.7109375" style="10" customWidth="1"/>
    <col min="3" max="3" width="11.7109375" style="12" customWidth="1"/>
    <col min="4" max="4" width="11.7109375" style="22" customWidth="1"/>
    <col min="5" max="5" width="12.7109375" style="11" customWidth="1"/>
    <col min="6" max="7" width="11.7109375" style="11" customWidth="1"/>
    <col min="8" max="8" width="12.7109375" style="197" customWidth="1"/>
    <col min="9" max="9" width="11.7109375" style="11" customWidth="1"/>
    <col min="10" max="13" width="14.7109375" style="11" customWidth="1"/>
    <col min="14" max="14" width="9.140625" style="11"/>
    <col min="15" max="15" width="9.42578125" style="11" bestFit="1" customWidth="1"/>
    <col min="16" max="220" width="9.140625" style="11"/>
    <col min="221" max="221" width="17.28515625" style="11" customWidth="1"/>
    <col min="222" max="222" width="11.42578125" style="11" customWidth="1"/>
    <col min="223" max="223" width="11.28515625" style="11" customWidth="1"/>
    <col min="224" max="224" width="0.7109375" style="11" customWidth="1"/>
    <col min="225" max="225" width="11.42578125" style="11" customWidth="1"/>
    <col min="226" max="226" width="0.5703125" style="11" customWidth="1"/>
    <col min="227" max="228" width="11.85546875" style="11" customWidth="1"/>
    <col min="229" max="229" width="0.42578125" style="11" customWidth="1"/>
    <col min="230" max="231" width="12" style="11" customWidth="1"/>
    <col min="232" max="232" width="0.42578125" style="11" customWidth="1"/>
    <col min="233" max="233" width="11.85546875" style="11" customWidth="1"/>
    <col min="234" max="234" width="11.7109375" style="11" customWidth="1"/>
    <col min="235" max="235" width="0.5703125" style="11" customWidth="1"/>
    <col min="236" max="236" width="11.85546875" style="11" customWidth="1"/>
    <col min="237" max="237" width="11.7109375" style="11" customWidth="1"/>
    <col min="238" max="238" width="0.5703125" style="11" customWidth="1"/>
    <col min="239" max="239" width="11.85546875" style="11" customWidth="1"/>
    <col min="240" max="240" width="11.7109375" style="11" customWidth="1"/>
    <col min="241" max="241" width="1.140625" style="11" customWidth="1"/>
    <col min="242" max="242" width="17.28515625" style="11" customWidth="1"/>
    <col min="243" max="243" width="0.85546875" style="11" customWidth="1"/>
    <col min="244" max="244" width="11.42578125" style="11" customWidth="1"/>
    <col min="245" max="246" width="12.28515625" style="11" customWidth="1"/>
    <col min="247" max="247" width="11.85546875" style="11" customWidth="1"/>
    <col min="248" max="250" width="12" style="11" customWidth="1"/>
    <col min="251" max="251" width="1.28515625" style="11" customWidth="1"/>
    <col min="252" max="252" width="15.28515625" style="11" customWidth="1"/>
    <col min="253" max="253" width="1.140625" style="11" customWidth="1"/>
    <col min="254" max="254" width="11.42578125" style="11" customWidth="1"/>
    <col min="255" max="255" width="12.28515625" style="11" customWidth="1"/>
    <col min="256" max="256" width="11.85546875" style="11" customWidth="1"/>
    <col min="257" max="476" width="9.140625" style="11"/>
    <col min="477" max="477" width="17.28515625" style="11" customWidth="1"/>
    <col min="478" max="478" width="11.42578125" style="11" customWidth="1"/>
    <col min="479" max="479" width="11.28515625" style="11" customWidth="1"/>
    <col min="480" max="480" width="0.7109375" style="11" customWidth="1"/>
    <col min="481" max="481" width="11.42578125" style="11" customWidth="1"/>
    <col min="482" max="482" width="0.5703125" style="11" customWidth="1"/>
    <col min="483" max="484" width="11.85546875" style="11" customWidth="1"/>
    <col min="485" max="485" width="0.42578125" style="11" customWidth="1"/>
    <col min="486" max="487" width="12" style="11" customWidth="1"/>
    <col min="488" max="488" width="0.42578125" style="11" customWidth="1"/>
    <col min="489" max="489" width="11.85546875" style="11" customWidth="1"/>
    <col min="490" max="490" width="11.7109375" style="11" customWidth="1"/>
    <col min="491" max="491" width="0.5703125" style="11" customWidth="1"/>
    <col min="492" max="492" width="11.85546875" style="11" customWidth="1"/>
    <col min="493" max="493" width="11.7109375" style="11" customWidth="1"/>
    <col min="494" max="494" width="0.5703125" style="11" customWidth="1"/>
    <col min="495" max="495" width="11.85546875" style="11" customWidth="1"/>
    <col min="496" max="496" width="11.7109375" style="11" customWidth="1"/>
    <col min="497" max="497" width="1.140625" style="11" customWidth="1"/>
    <col min="498" max="498" width="17.28515625" style="11" customWidth="1"/>
    <col min="499" max="499" width="0.85546875" style="11" customWidth="1"/>
    <col min="500" max="500" width="11.42578125" style="11" customWidth="1"/>
    <col min="501" max="502" width="12.28515625" style="11" customWidth="1"/>
    <col min="503" max="503" width="11.85546875" style="11" customWidth="1"/>
    <col min="504" max="506" width="12" style="11" customWidth="1"/>
    <col min="507" max="507" width="1.28515625" style="11" customWidth="1"/>
    <col min="508" max="508" width="15.28515625" style="11" customWidth="1"/>
    <col min="509" max="509" width="1.140625" style="11" customWidth="1"/>
    <col min="510" max="510" width="11.42578125" style="11" customWidth="1"/>
    <col min="511" max="511" width="12.28515625" style="11" customWidth="1"/>
    <col min="512" max="512" width="11.85546875" style="11" customWidth="1"/>
    <col min="513" max="732" width="9.140625" style="11"/>
    <col min="733" max="733" width="17.28515625" style="11" customWidth="1"/>
    <col min="734" max="734" width="11.42578125" style="11" customWidth="1"/>
    <col min="735" max="735" width="11.28515625" style="11" customWidth="1"/>
    <col min="736" max="736" width="0.7109375" style="11" customWidth="1"/>
    <col min="737" max="737" width="11.42578125" style="11" customWidth="1"/>
    <col min="738" max="738" width="0.5703125" style="11" customWidth="1"/>
    <col min="739" max="740" width="11.85546875" style="11" customWidth="1"/>
    <col min="741" max="741" width="0.42578125" style="11" customWidth="1"/>
    <col min="742" max="743" width="12" style="11" customWidth="1"/>
    <col min="744" max="744" width="0.42578125" style="11" customWidth="1"/>
    <col min="745" max="745" width="11.85546875" style="11" customWidth="1"/>
    <col min="746" max="746" width="11.7109375" style="11" customWidth="1"/>
    <col min="747" max="747" width="0.5703125" style="11" customWidth="1"/>
    <col min="748" max="748" width="11.85546875" style="11" customWidth="1"/>
    <col min="749" max="749" width="11.7109375" style="11" customWidth="1"/>
    <col min="750" max="750" width="0.5703125" style="11" customWidth="1"/>
    <col min="751" max="751" width="11.85546875" style="11" customWidth="1"/>
    <col min="752" max="752" width="11.7109375" style="11" customWidth="1"/>
    <col min="753" max="753" width="1.140625" style="11" customWidth="1"/>
    <col min="754" max="754" width="17.28515625" style="11" customWidth="1"/>
    <col min="755" max="755" width="0.85546875" style="11" customWidth="1"/>
    <col min="756" max="756" width="11.42578125" style="11" customWidth="1"/>
    <col min="757" max="758" width="12.28515625" style="11" customWidth="1"/>
    <col min="759" max="759" width="11.85546875" style="11" customWidth="1"/>
    <col min="760" max="762" width="12" style="11" customWidth="1"/>
    <col min="763" max="763" width="1.28515625" style="11" customWidth="1"/>
    <col min="764" max="764" width="15.28515625" style="11" customWidth="1"/>
    <col min="765" max="765" width="1.140625" style="11" customWidth="1"/>
    <col min="766" max="766" width="11.42578125" style="11" customWidth="1"/>
    <col min="767" max="767" width="12.28515625" style="11" customWidth="1"/>
    <col min="768" max="768" width="11.85546875" style="11" customWidth="1"/>
    <col min="769" max="988" width="9.140625" style="11"/>
    <col min="989" max="989" width="17.28515625" style="11" customWidth="1"/>
    <col min="990" max="990" width="11.42578125" style="11" customWidth="1"/>
    <col min="991" max="991" width="11.28515625" style="11" customWidth="1"/>
    <col min="992" max="992" width="0.7109375" style="11" customWidth="1"/>
    <col min="993" max="993" width="11.42578125" style="11" customWidth="1"/>
    <col min="994" max="994" width="0.5703125" style="11" customWidth="1"/>
    <col min="995" max="996" width="11.85546875" style="11" customWidth="1"/>
    <col min="997" max="997" width="0.42578125" style="11" customWidth="1"/>
    <col min="998" max="999" width="12" style="11" customWidth="1"/>
    <col min="1000" max="1000" width="0.42578125" style="11" customWidth="1"/>
    <col min="1001" max="1001" width="11.85546875" style="11" customWidth="1"/>
    <col min="1002" max="1002" width="11.7109375" style="11" customWidth="1"/>
    <col min="1003" max="1003" width="0.5703125" style="11" customWidth="1"/>
    <col min="1004" max="1004" width="11.85546875" style="11" customWidth="1"/>
    <col min="1005" max="1005" width="11.7109375" style="11" customWidth="1"/>
    <col min="1006" max="1006" width="0.5703125" style="11" customWidth="1"/>
    <col min="1007" max="1007" width="11.85546875" style="11" customWidth="1"/>
    <col min="1008" max="1008" width="11.7109375" style="11" customWidth="1"/>
    <col min="1009" max="1009" width="1.140625" style="11" customWidth="1"/>
    <col min="1010" max="1010" width="17.28515625" style="11" customWidth="1"/>
    <col min="1011" max="1011" width="0.85546875" style="11" customWidth="1"/>
    <col min="1012" max="1012" width="11.42578125" style="11" customWidth="1"/>
    <col min="1013" max="1014" width="12.28515625" style="11" customWidth="1"/>
    <col min="1015" max="1015" width="11.85546875" style="11" customWidth="1"/>
    <col min="1016" max="1018" width="12" style="11" customWidth="1"/>
    <col min="1019" max="1019" width="1.28515625" style="11" customWidth="1"/>
    <col min="1020" max="1020" width="15.28515625" style="11" customWidth="1"/>
    <col min="1021" max="1021" width="1.140625" style="11" customWidth="1"/>
    <col min="1022" max="1022" width="11.42578125" style="11" customWidth="1"/>
    <col min="1023" max="1023" width="12.28515625" style="11" customWidth="1"/>
    <col min="1024" max="1024" width="11.85546875" style="11" customWidth="1"/>
    <col min="1025" max="1244" width="9.140625" style="11"/>
    <col min="1245" max="1245" width="17.28515625" style="11" customWidth="1"/>
    <col min="1246" max="1246" width="11.42578125" style="11" customWidth="1"/>
    <col min="1247" max="1247" width="11.28515625" style="11" customWidth="1"/>
    <col min="1248" max="1248" width="0.7109375" style="11" customWidth="1"/>
    <col min="1249" max="1249" width="11.42578125" style="11" customWidth="1"/>
    <col min="1250" max="1250" width="0.5703125" style="11" customWidth="1"/>
    <col min="1251" max="1252" width="11.85546875" style="11" customWidth="1"/>
    <col min="1253" max="1253" width="0.42578125" style="11" customWidth="1"/>
    <col min="1254" max="1255" width="12" style="11" customWidth="1"/>
    <col min="1256" max="1256" width="0.42578125" style="11" customWidth="1"/>
    <col min="1257" max="1257" width="11.85546875" style="11" customWidth="1"/>
    <col min="1258" max="1258" width="11.7109375" style="11" customWidth="1"/>
    <col min="1259" max="1259" width="0.5703125" style="11" customWidth="1"/>
    <col min="1260" max="1260" width="11.85546875" style="11" customWidth="1"/>
    <col min="1261" max="1261" width="11.7109375" style="11" customWidth="1"/>
    <col min="1262" max="1262" width="0.5703125" style="11" customWidth="1"/>
    <col min="1263" max="1263" width="11.85546875" style="11" customWidth="1"/>
    <col min="1264" max="1264" width="11.7109375" style="11" customWidth="1"/>
    <col min="1265" max="1265" width="1.140625" style="11" customWidth="1"/>
    <col min="1266" max="1266" width="17.28515625" style="11" customWidth="1"/>
    <col min="1267" max="1267" width="0.85546875" style="11" customWidth="1"/>
    <col min="1268" max="1268" width="11.42578125" style="11" customWidth="1"/>
    <col min="1269" max="1270" width="12.28515625" style="11" customWidth="1"/>
    <col min="1271" max="1271" width="11.85546875" style="11" customWidth="1"/>
    <col min="1272" max="1274" width="12" style="11" customWidth="1"/>
    <col min="1275" max="1275" width="1.28515625" style="11" customWidth="1"/>
    <col min="1276" max="1276" width="15.28515625" style="11" customWidth="1"/>
    <col min="1277" max="1277" width="1.140625" style="11" customWidth="1"/>
    <col min="1278" max="1278" width="11.42578125" style="11" customWidth="1"/>
    <col min="1279" max="1279" width="12.28515625" style="11" customWidth="1"/>
    <col min="1280" max="1280" width="11.85546875" style="11" customWidth="1"/>
    <col min="1281" max="1500" width="9.140625" style="11"/>
    <col min="1501" max="1501" width="17.28515625" style="11" customWidth="1"/>
    <col min="1502" max="1502" width="11.42578125" style="11" customWidth="1"/>
    <col min="1503" max="1503" width="11.28515625" style="11" customWidth="1"/>
    <col min="1504" max="1504" width="0.7109375" style="11" customWidth="1"/>
    <col min="1505" max="1505" width="11.42578125" style="11" customWidth="1"/>
    <col min="1506" max="1506" width="0.5703125" style="11" customWidth="1"/>
    <col min="1507" max="1508" width="11.85546875" style="11" customWidth="1"/>
    <col min="1509" max="1509" width="0.42578125" style="11" customWidth="1"/>
    <col min="1510" max="1511" width="12" style="11" customWidth="1"/>
    <col min="1512" max="1512" width="0.42578125" style="11" customWidth="1"/>
    <col min="1513" max="1513" width="11.85546875" style="11" customWidth="1"/>
    <col min="1514" max="1514" width="11.7109375" style="11" customWidth="1"/>
    <col min="1515" max="1515" width="0.5703125" style="11" customWidth="1"/>
    <col min="1516" max="1516" width="11.85546875" style="11" customWidth="1"/>
    <col min="1517" max="1517" width="11.7109375" style="11" customWidth="1"/>
    <col min="1518" max="1518" width="0.5703125" style="11" customWidth="1"/>
    <col min="1519" max="1519" width="11.85546875" style="11" customWidth="1"/>
    <col min="1520" max="1520" width="11.7109375" style="11" customWidth="1"/>
    <col min="1521" max="1521" width="1.140625" style="11" customWidth="1"/>
    <col min="1522" max="1522" width="17.28515625" style="11" customWidth="1"/>
    <col min="1523" max="1523" width="0.85546875" style="11" customWidth="1"/>
    <col min="1524" max="1524" width="11.42578125" style="11" customWidth="1"/>
    <col min="1525" max="1526" width="12.28515625" style="11" customWidth="1"/>
    <col min="1527" max="1527" width="11.85546875" style="11" customWidth="1"/>
    <col min="1528" max="1530" width="12" style="11" customWidth="1"/>
    <col min="1531" max="1531" width="1.28515625" style="11" customWidth="1"/>
    <col min="1532" max="1532" width="15.28515625" style="11" customWidth="1"/>
    <col min="1533" max="1533" width="1.140625" style="11" customWidth="1"/>
    <col min="1534" max="1534" width="11.42578125" style="11" customWidth="1"/>
    <col min="1535" max="1535" width="12.28515625" style="11" customWidth="1"/>
    <col min="1536" max="1536" width="11.85546875" style="11" customWidth="1"/>
    <col min="1537" max="1756" width="9.140625" style="11"/>
    <col min="1757" max="1757" width="17.28515625" style="11" customWidth="1"/>
    <col min="1758" max="1758" width="11.42578125" style="11" customWidth="1"/>
    <col min="1759" max="1759" width="11.28515625" style="11" customWidth="1"/>
    <col min="1760" max="1760" width="0.7109375" style="11" customWidth="1"/>
    <col min="1761" max="1761" width="11.42578125" style="11" customWidth="1"/>
    <col min="1762" max="1762" width="0.5703125" style="11" customWidth="1"/>
    <col min="1763" max="1764" width="11.85546875" style="11" customWidth="1"/>
    <col min="1765" max="1765" width="0.42578125" style="11" customWidth="1"/>
    <col min="1766" max="1767" width="12" style="11" customWidth="1"/>
    <col min="1768" max="1768" width="0.42578125" style="11" customWidth="1"/>
    <col min="1769" max="1769" width="11.85546875" style="11" customWidth="1"/>
    <col min="1770" max="1770" width="11.7109375" style="11" customWidth="1"/>
    <col min="1771" max="1771" width="0.5703125" style="11" customWidth="1"/>
    <col min="1772" max="1772" width="11.85546875" style="11" customWidth="1"/>
    <col min="1773" max="1773" width="11.7109375" style="11" customWidth="1"/>
    <col min="1774" max="1774" width="0.5703125" style="11" customWidth="1"/>
    <col min="1775" max="1775" width="11.85546875" style="11" customWidth="1"/>
    <col min="1776" max="1776" width="11.7109375" style="11" customWidth="1"/>
    <col min="1777" max="1777" width="1.140625" style="11" customWidth="1"/>
    <col min="1778" max="1778" width="17.28515625" style="11" customWidth="1"/>
    <col min="1779" max="1779" width="0.85546875" style="11" customWidth="1"/>
    <col min="1780" max="1780" width="11.42578125" style="11" customWidth="1"/>
    <col min="1781" max="1782" width="12.28515625" style="11" customWidth="1"/>
    <col min="1783" max="1783" width="11.85546875" style="11" customWidth="1"/>
    <col min="1784" max="1786" width="12" style="11" customWidth="1"/>
    <col min="1787" max="1787" width="1.28515625" style="11" customWidth="1"/>
    <col min="1788" max="1788" width="15.28515625" style="11" customWidth="1"/>
    <col min="1789" max="1789" width="1.140625" style="11" customWidth="1"/>
    <col min="1790" max="1790" width="11.42578125" style="11" customWidth="1"/>
    <col min="1791" max="1791" width="12.28515625" style="11" customWidth="1"/>
    <col min="1792" max="1792" width="11.85546875" style="11" customWidth="1"/>
    <col min="1793" max="2012" width="9.140625" style="11"/>
    <col min="2013" max="2013" width="17.28515625" style="11" customWidth="1"/>
    <col min="2014" max="2014" width="11.42578125" style="11" customWidth="1"/>
    <col min="2015" max="2015" width="11.28515625" style="11" customWidth="1"/>
    <col min="2016" max="2016" width="0.7109375" style="11" customWidth="1"/>
    <col min="2017" max="2017" width="11.42578125" style="11" customWidth="1"/>
    <col min="2018" max="2018" width="0.5703125" style="11" customWidth="1"/>
    <col min="2019" max="2020" width="11.85546875" style="11" customWidth="1"/>
    <col min="2021" max="2021" width="0.42578125" style="11" customWidth="1"/>
    <col min="2022" max="2023" width="12" style="11" customWidth="1"/>
    <col min="2024" max="2024" width="0.42578125" style="11" customWidth="1"/>
    <col min="2025" max="2025" width="11.85546875" style="11" customWidth="1"/>
    <col min="2026" max="2026" width="11.7109375" style="11" customWidth="1"/>
    <col min="2027" max="2027" width="0.5703125" style="11" customWidth="1"/>
    <col min="2028" max="2028" width="11.85546875" style="11" customWidth="1"/>
    <col min="2029" max="2029" width="11.7109375" style="11" customWidth="1"/>
    <col min="2030" max="2030" width="0.5703125" style="11" customWidth="1"/>
    <col min="2031" max="2031" width="11.85546875" style="11" customWidth="1"/>
    <col min="2032" max="2032" width="11.7109375" style="11" customWidth="1"/>
    <col min="2033" max="2033" width="1.140625" style="11" customWidth="1"/>
    <col min="2034" max="2034" width="17.28515625" style="11" customWidth="1"/>
    <col min="2035" max="2035" width="0.85546875" style="11" customWidth="1"/>
    <col min="2036" max="2036" width="11.42578125" style="11" customWidth="1"/>
    <col min="2037" max="2038" width="12.28515625" style="11" customWidth="1"/>
    <col min="2039" max="2039" width="11.85546875" style="11" customWidth="1"/>
    <col min="2040" max="2042" width="12" style="11" customWidth="1"/>
    <col min="2043" max="2043" width="1.28515625" style="11" customWidth="1"/>
    <col min="2044" max="2044" width="15.28515625" style="11" customWidth="1"/>
    <col min="2045" max="2045" width="1.140625" style="11" customWidth="1"/>
    <col min="2046" max="2046" width="11.42578125" style="11" customWidth="1"/>
    <col min="2047" max="2047" width="12.28515625" style="11" customWidth="1"/>
    <col min="2048" max="2048" width="11.85546875" style="11" customWidth="1"/>
    <col min="2049" max="2268" width="9.140625" style="11"/>
    <col min="2269" max="2269" width="17.28515625" style="11" customWidth="1"/>
    <col min="2270" max="2270" width="11.42578125" style="11" customWidth="1"/>
    <col min="2271" max="2271" width="11.28515625" style="11" customWidth="1"/>
    <col min="2272" max="2272" width="0.7109375" style="11" customWidth="1"/>
    <col min="2273" max="2273" width="11.42578125" style="11" customWidth="1"/>
    <col min="2274" max="2274" width="0.5703125" style="11" customWidth="1"/>
    <col min="2275" max="2276" width="11.85546875" style="11" customWidth="1"/>
    <col min="2277" max="2277" width="0.42578125" style="11" customWidth="1"/>
    <col min="2278" max="2279" width="12" style="11" customWidth="1"/>
    <col min="2280" max="2280" width="0.42578125" style="11" customWidth="1"/>
    <col min="2281" max="2281" width="11.85546875" style="11" customWidth="1"/>
    <col min="2282" max="2282" width="11.7109375" style="11" customWidth="1"/>
    <col min="2283" max="2283" width="0.5703125" style="11" customWidth="1"/>
    <col min="2284" max="2284" width="11.85546875" style="11" customWidth="1"/>
    <col min="2285" max="2285" width="11.7109375" style="11" customWidth="1"/>
    <col min="2286" max="2286" width="0.5703125" style="11" customWidth="1"/>
    <col min="2287" max="2287" width="11.85546875" style="11" customWidth="1"/>
    <col min="2288" max="2288" width="11.7109375" style="11" customWidth="1"/>
    <col min="2289" max="2289" width="1.140625" style="11" customWidth="1"/>
    <col min="2290" max="2290" width="17.28515625" style="11" customWidth="1"/>
    <col min="2291" max="2291" width="0.85546875" style="11" customWidth="1"/>
    <col min="2292" max="2292" width="11.42578125" style="11" customWidth="1"/>
    <col min="2293" max="2294" width="12.28515625" style="11" customWidth="1"/>
    <col min="2295" max="2295" width="11.85546875" style="11" customWidth="1"/>
    <col min="2296" max="2298" width="12" style="11" customWidth="1"/>
    <col min="2299" max="2299" width="1.28515625" style="11" customWidth="1"/>
    <col min="2300" max="2300" width="15.28515625" style="11" customWidth="1"/>
    <col min="2301" max="2301" width="1.140625" style="11" customWidth="1"/>
    <col min="2302" max="2302" width="11.42578125" style="11" customWidth="1"/>
    <col min="2303" max="2303" width="12.28515625" style="11" customWidth="1"/>
    <col min="2304" max="2304" width="11.85546875" style="11" customWidth="1"/>
    <col min="2305" max="2524" width="9.140625" style="11"/>
    <col min="2525" max="2525" width="17.28515625" style="11" customWidth="1"/>
    <col min="2526" max="2526" width="11.42578125" style="11" customWidth="1"/>
    <col min="2527" max="2527" width="11.28515625" style="11" customWidth="1"/>
    <col min="2528" max="2528" width="0.7109375" style="11" customWidth="1"/>
    <col min="2529" max="2529" width="11.42578125" style="11" customWidth="1"/>
    <col min="2530" max="2530" width="0.5703125" style="11" customWidth="1"/>
    <col min="2531" max="2532" width="11.85546875" style="11" customWidth="1"/>
    <col min="2533" max="2533" width="0.42578125" style="11" customWidth="1"/>
    <col min="2534" max="2535" width="12" style="11" customWidth="1"/>
    <col min="2536" max="2536" width="0.42578125" style="11" customWidth="1"/>
    <col min="2537" max="2537" width="11.85546875" style="11" customWidth="1"/>
    <col min="2538" max="2538" width="11.7109375" style="11" customWidth="1"/>
    <col min="2539" max="2539" width="0.5703125" style="11" customWidth="1"/>
    <col min="2540" max="2540" width="11.85546875" style="11" customWidth="1"/>
    <col min="2541" max="2541" width="11.7109375" style="11" customWidth="1"/>
    <col min="2542" max="2542" width="0.5703125" style="11" customWidth="1"/>
    <col min="2543" max="2543" width="11.85546875" style="11" customWidth="1"/>
    <col min="2544" max="2544" width="11.7109375" style="11" customWidth="1"/>
    <col min="2545" max="2545" width="1.140625" style="11" customWidth="1"/>
    <col min="2546" max="2546" width="17.28515625" style="11" customWidth="1"/>
    <col min="2547" max="2547" width="0.85546875" style="11" customWidth="1"/>
    <col min="2548" max="2548" width="11.42578125" style="11" customWidth="1"/>
    <col min="2549" max="2550" width="12.28515625" style="11" customWidth="1"/>
    <col min="2551" max="2551" width="11.85546875" style="11" customWidth="1"/>
    <col min="2552" max="2554" width="12" style="11" customWidth="1"/>
    <col min="2555" max="2555" width="1.28515625" style="11" customWidth="1"/>
    <col min="2556" max="2556" width="15.28515625" style="11" customWidth="1"/>
    <col min="2557" max="2557" width="1.140625" style="11" customWidth="1"/>
    <col min="2558" max="2558" width="11.42578125" style="11" customWidth="1"/>
    <col min="2559" max="2559" width="12.28515625" style="11" customWidth="1"/>
    <col min="2560" max="2560" width="11.85546875" style="11" customWidth="1"/>
    <col min="2561" max="2780" width="9.140625" style="11"/>
    <col min="2781" max="2781" width="17.28515625" style="11" customWidth="1"/>
    <col min="2782" max="2782" width="11.42578125" style="11" customWidth="1"/>
    <col min="2783" max="2783" width="11.28515625" style="11" customWidth="1"/>
    <col min="2784" max="2784" width="0.7109375" style="11" customWidth="1"/>
    <col min="2785" max="2785" width="11.42578125" style="11" customWidth="1"/>
    <col min="2786" max="2786" width="0.5703125" style="11" customWidth="1"/>
    <col min="2787" max="2788" width="11.85546875" style="11" customWidth="1"/>
    <col min="2789" max="2789" width="0.42578125" style="11" customWidth="1"/>
    <col min="2790" max="2791" width="12" style="11" customWidth="1"/>
    <col min="2792" max="2792" width="0.42578125" style="11" customWidth="1"/>
    <col min="2793" max="2793" width="11.85546875" style="11" customWidth="1"/>
    <col min="2794" max="2794" width="11.7109375" style="11" customWidth="1"/>
    <col min="2795" max="2795" width="0.5703125" style="11" customWidth="1"/>
    <col min="2796" max="2796" width="11.85546875" style="11" customWidth="1"/>
    <col min="2797" max="2797" width="11.7109375" style="11" customWidth="1"/>
    <col min="2798" max="2798" width="0.5703125" style="11" customWidth="1"/>
    <col min="2799" max="2799" width="11.85546875" style="11" customWidth="1"/>
    <col min="2800" max="2800" width="11.7109375" style="11" customWidth="1"/>
    <col min="2801" max="2801" width="1.140625" style="11" customWidth="1"/>
    <col min="2802" max="2802" width="17.28515625" style="11" customWidth="1"/>
    <col min="2803" max="2803" width="0.85546875" style="11" customWidth="1"/>
    <col min="2804" max="2804" width="11.42578125" style="11" customWidth="1"/>
    <col min="2805" max="2806" width="12.28515625" style="11" customWidth="1"/>
    <col min="2807" max="2807" width="11.85546875" style="11" customWidth="1"/>
    <col min="2808" max="2810" width="12" style="11" customWidth="1"/>
    <col min="2811" max="2811" width="1.28515625" style="11" customWidth="1"/>
    <col min="2812" max="2812" width="15.28515625" style="11" customWidth="1"/>
    <col min="2813" max="2813" width="1.140625" style="11" customWidth="1"/>
    <col min="2814" max="2814" width="11.42578125" style="11" customWidth="1"/>
    <col min="2815" max="2815" width="12.28515625" style="11" customWidth="1"/>
    <col min="2816" max="2816" width="11.85546875" style="11" customWidth="1"/>
    <col min="2817" max="3036" width="9.140625" style="11"/>
    <col min="3037" max="3037" width="17.28515625" style="11" customWidth="1"/>
    <col min="3038" max="3038" width="11.42578125" style="11" customWidth="1"/>
    <col min="3039" max="3039" width="11.28515625" style="11" customWidth="1"/>
    <col min="3040" max="3040" width="0.7109375" style="11" customWidth="1"/>
    <col min="3041" max="3041" width="11.42578125" style="11" customWidth="1"/>
    <col min="3042" max="3042" width="0.5703125" style="11" customWidth="1"/>
    <col min="3043" max="3044" width="11.85546875" style="11" customWidth="1"/>
    <col min="3045" max="3045" width="0.42578125" style="11" customWidth="1"/>
    <col min="3046" max="3047" width="12" style="11" customWidth="1"/>
    <col min="3048" max="3048" width="0.42578125" style="11" customWidth="1"/>
    <col min="3049" max="3049" width="11.85546875" style="11" customWidth="1"/>
    <col min="3050" max="3050" width="11.7109375" style="11" customWidth="1"/>
    <col min="3051" max="3051" width="0.5703125" style="11" customWidth="1"/>
    <col min="3052" max="3052" width="11.85546875" style="11" customWidth="1"/>
    <col min="3053" max="3053" width="11.7109375" style="11" customWidth="1"/>
    <col min="3054" max="3054" width="0.5703125" style="11" customWidth="1"/>
    <col min="3055" max="3055" width="11.85546875" style="11" customWidth="1"/>
    <col min="3056" max="3056" width="11.7109375" style="11" customWidth="1"/>
    <col min="3057" max="3057" width="1.140625" style="11" customWidth="1"/>
    <col min="3058" max="3058" width="17.28515625" style="11" customWidth="1"/>
    <col min="3059" max="3059" width="0.85546875" style="11" customWidth="1"/>
    <col min="3060" max="3060" width="11.42578125" style="11" customWidth="1"/>
    <col min="3061" max="3062" width="12.28515625" style="11" customWidth="1"/>
    <col min="3063" max="3063" width="11.85546875" style="11" customWidth="1"/>
    <col min="3064" max="3066" width="12" style="11" customWidth="1"/>
    <col min="3067" max="3067" width="1.28515625" style="11" customWidth="1"/>
    <col min="3068" max="3068" width="15.28515625" style="11" customWidth="1"/>
    <col min="3069" max="3069" width="1.140625" style="11" customWidth="1"/>
    <col min="3070" max="3070" width="11.42578125" style="11" customWidth="1"/>
    <col min="3071" max="3071" width="12.28515625" style="11" customWidth="1"/>
    <col min="3072" max="3072" width="11.85546875" style="11" customWidth="1"/>
    <col min="3073" max="3292" width="9.140625" style="11"/>
    <col min="3293" max="3293" width="17.28515625" style="11" customWidth="1"/>
    <col min="3294" max="3294" width="11.42578125" style="11" customWidth="1"/>
    <col min="3295" max="3295" width="11.28515625" style="11" customWidth="1"/>
    <col min="3296" max="3296" width="0.7109375" style="11" customWidth="1"/>
    <col min="3297" max="3297" width="11.42578125" style="11" customWidth="1"/>
    <col min="3298" max="3298" width="0.5703125" style="11" customWidth="1"/>
    <col min="3299" max="3300" width="11.85546875" style="11" customWidth="1"/>
    <col min="3301" max="3301" width="0.42578125" style="11" customWidth="1"/>
    <col min="3302" max="3303" width="12" style="11" customWidth="1"/>
    <col min="3304" max="3304" width="0.42578125" style="11" customWidth="1"/>
    <col min="3305" max="3305" width="11.85546875" style="11" customWidth="1"/>
    <col min="3306" max="3306" width="11.7109375" style="11" customWidth="1"/>
    <col min="3307" max="3307" width="0.5703125" style="11" customWidth="1"/>
    <col min="3308" max="3308" width="11.85546875" style="11" customWidth="1"/>
    <col min="3309" max="3309" width="11.7109375" style="11" customWidth="1"/>
    <col min="3310" max="3310" width="0.5703125" style="11" customWidth="1"/>
    <col min="3311" max="3311" width="11.85546875" style="11" customWidth="1"/>
    <col min="3312" max="3312" width="11.7109375" style="11" customWidth="1"/>
    <col min="3313" max="3313" width="1.140625" style="11" customWidth="1"/>
    <col min="3314" max="3314" width="17.28515625" style="11" customWidth="1"/>
    <col min="3315" max="3315" width="0.85546875" style="11" customWidth="1"/>
    <col min="3316" max="3316" width="11.42578125" style="11" customWidth="1"/>
    <col min="3317" max="3318" width="12.28515625" style="11" customWidth="1"/>
    <col min="3319" max="3319" width="11.85546875" style="11" customWidth="1"/>
    <col min="3320" max="3322" width="12" style="11" customWidth="1"/>
    <col min="3323" max="3323" width="1.28515625" style="11" customWidth="1"/>
    <col min="3324" max="3324" width="15.28515625" style="11" customWidth="1"/>
    <col min="3325" max="3325" width="1.140625" style="11" customWidth="1"/>
    <col min="3326" max="3326" width="11.42578125" style="11" customWidth="1"/>
    <col min="3327" max="3327" width="12.28515625" style="11" customWidth="1"/>
    <col min="3328" max="3328" width="11.85546875" style="11" customWidth="1"/>
    <col min="3329" max="3548" width="9.140625" style="11"/>
    <col min="3549" max="3549" width="17.28515625" style="11" customWidth="1"/>
    <col min="3550" max="3550" width="11.42578125" style="11" customWidth="1"/>
    <col min="3551" max="3551" width="11.28515625" style="11" customWidth="1"/>
    <col min="3552" max="3552" width="0.7109375" style="11" customWidth="1"/>
    <col min="3553" max="3553" width="11.42578125" style="11" customWidth="1"/>
    <col min="3554" max="3554" width="0.5703125" style="11" customWidth="1"/>
    <col min="3555" max="3556" width="11.85546875" style="11" customWidth="1"/>
    <col min="3557" max="3557" width="0.42578125" style="11" customWidth="1"/>
    <col min="3558" max="3559" width="12" style="11" customWidth="1"/>
    <col min="3560" max="3560" width="0.42578125" style="11" customWidth="1"/>
    <col min="3561" max="3561" width="11.85546875" style="11" customWidth="1"/>
    <col min="3562" max="3562" width="11.7109375" style="11" customWidth="1"/>
    <col min="3563" max="3563" width="0.5703125" style="11" customWidth="1"/>
    <col min="3564" max="3564" width="11.85546875" style="11" customWidth="1"/>
    <col min="3565" max="3565" width="11.7109375" style="11" customWidth="1"/>
    <col min="3566" max="3566" width="0.5703125" style="11" customWidth="1"/>
    <col min="3567" max="3567" width="11.85546875" style="11" customWidth="1"/>
    <col min="3568" max="3568" width="11.7109375" style="11" customWidth="1"/>
    <col min="3569" max="3569" width="1.140625" style="11" customWidth="1"/>
    <col min="3570" max="3570" width="17.28515625" style="11" customWidth="1"/>
    <col min="3571" max="3571" width="0.85546875" style="11" customWidth="1"/>
    <col min="3572" max="3572" width="11.42578125" style="11" customWidth="1"/>
    <col min="3573" max="3574" width="12.28515625" style="11" customWidth="1"/>
    <col min="3575" max="3575" width="11.85546875" style="11" customWidth="1"/>
    <col min="3576" max="3578" width="12" style="11" customWidth="1"/>
    <col min="3579" max="3579" width="1.28515625" style="11" customWidth="1"/>
    <col min="3580" max="3580" width="15.28515625" style="11" customWidth="1"/>
    <col min="3581" max="3581" width="1.140625" style="11" customWidth="1"/>
    <col min="3582" max="3582" width="11.42578125" style="11" customWidth="1"/>
    <col min="3583" max="3583" width="12.28515625" style="11" customWidth="1"/>
    <col min="3584" max="3584" width="11.85546875" style="11" customWidth="1"/>
    <col min="3585" max="3804" width="9.140625" style="11"/>
    <col min="3805" max="3805" width="17.28515625" style="11" customWidth="1"/>
    <col min="3806" max="3806" width="11.42578125" style="11" customWidth="1"/>
    <col min="3807" max="3807" width="11.28515625" style="11" customWidth="1"/>
    <col min="3808" max="3808" width="0.7109375" style="11" customWidth="1"/>
    <col min="3809" max="3809" width="11.42578125" style="11" customWidth="1"/>
    <col min="3810" max="3810" width="0.5703125" style="11" customWidth="1"/>
    <col min="3811" max="3812" width="11.85546875" style="11" customWidth="1"/>
    <col min="3813" max="3813" width="0.42578125" style="11" customWidth="1"/>
    <col min="3814" max="3815" width="12" style="11" customWidth="1"/>
    <col min="3816" max="3816" width="0.42578125" style="11" customWidth="1"/>
    <col min="3817" max="3817" width="11.85546875" style="11" customWidth="1"/>
    <col min="3818" max="3818" width="11.7109375" style="11" customWidth="1"/>
    <col min="3819" max="3819" width="0.5703125" style="11" customWidth="1"/>
    <col min="3820" max="3820" width="11.85546875" style="11" customWidth="1"/>
    <col min="3821" max="3821" width="11.7109375" style="11" customWidth="1"/>
    <col min="3822" max="3822" width="0.5703125" style="11" customWidth="1"/>
    <col min="3823" max="3823" width="11.85546875" style="11" customWidth="1"/>
    <col min="3824" max="3824" width="11.7109375" style="11" customWidth="1"/>
    <col min="3825" max="3825" width="1.140625" style="11" customWidth="1"/>
    <col min="3826" max="3826" width="17.28515625" style="11" customWidth="1"/>
    <col min="3827" max="3827" width="0.85546875" style="11" customWidth="1"/>
    <col min="3828" max="3828" width="11.42578125" style="11" customWidth="1"/>
    <col min="3829" max="3830" width="12.28515625" style="11" customWidth="1"/>
    <col min="3831" max="3831" width="11.85546875" style="11" customWidth="1"/>
    <col min="3832" max="3834" width="12" style="11" customWidth="1"/>
    <col min="3835" max="3835" width="1.28515625" style="11" customWidth="1"/>
    <col min="3836" max="3836" width="15.28515625" style="11" customWidth="1"/>
    <col min="3837" max="3837" width="1.140625" style="11" customWidth="1"/>
    <col min="3838" max="3838" width="11.42578125" style="11" customWidth="1"/>
    <col min="3839" max="3839" width="12.28515625" style="11" customWidth="1"/>
    <col min="3840" max="3840" width="11.85546875" style="11" customWidth="1"/>
    <col min="3841" max="4060" width="9.140625" style="11"/>
    <col min="4061" max="4061" width="17.28515625" style="11" customWidth="1"/>
    <col min="4062" max="4062" width="11.42578125" style="11" customWidth="1"/>
    <col min="4063" max="4063" width="11.28515625" style="11" customWidth="1"/>
    <col min="4064" max="4064" width="0.7109375" style="11" customWidth="1"/>
    <col min="4065" max="4065" width="11.42578125" style="11" customWidth="1"/>
    <col min="4066" max="4066" width="0.5703125" style="11" customWidth="1"/>
    <col min="4067" max="4068" width="11.85546875" style="11" customWidth="1"/>
    <col min="4069" max="4069" width="0.42578125" style="11" customWidth="1"/>
    <col min="4070" max="4071" width="12" style="11" customWidth="1"/>
    <col min="4072" max="4072" width="0.42578125" style="11" customWidth="1"/>
    <col min="4073" max="4073" width="11.85546875" style="11" customWidth="1"/>
    <col min="4074" max="4074" width="11.7109375" style="11" customWidth="1"/>
    <col min="4075" max="4075" width="0.5703125" style="11" customWidth="1"/>
    <col min="4076" max="4076" width="11.85546875" style="11" customWidth="1"/>
    <col min="4077" max="4077" width="11.7109375" style="11" customWidth="1"/>
    <col min="4078" max="4078" width="0.5703125" style="11" customWidth="1"/>
    <col min="4079" max="4079" width="11.85546875" style="11" customWidth="1"/>
    <col min="4080" max="4080" width="11.7109375" style="11" customWidth="1"/>
    <col min="4081" max="4081" width="1.140625" style="11" customWidth="1"/>
    <col min="4082" max="4082" width="17.28515625" style="11" customWidth="1"/>
    <col min="4083" max="4083" width="0.85546875" style="11" customWidth="1"/>
    <col min="4084" max="4084" width="11.42578125" style="11" customWidth="1"/>
    <col min="4085" max="4086" width="12.28515625" style="11" customWidth="1"/>
    <col min="4087" max="4087" width="11.85546875" style="11" customWidth="1"/>
    <col min="4088" max="4090" width="12" style="11" customWidth="1"/>
    <col min="4091" max="4091" width="1.28515625" style="11" customWidth="1"/>
    <col min="4092" max="4092" width="15.28515625" style="11" customWidth="1"/>
    <col min="4093" max="4093" width="1.140625" style="11" customWidth="1"/>
    <col min="4094" max="4094" width="11.42578125" style="11" customWidth="1"/>
    <col min="4095" max="4095" width="12.28515625" style="11" customWidth="1"/>
    <col min="4096" max="4096" width="11.85546875" style="11" customWidth="1"/>
    <col min="4097" max="4316" width="9.140625" style="11"/>
    <col min="4317" max="4317" width="17.28515625" style="11" customWidth="1"/>
    <col min="4318" max="4318" width="11.42578125" style="11" customWidth="1"/>
    <col min="4319" max="4319" width="11.28515625" style="11" customWidth="1"/>
    <col min="4320" max="4320" width="0.7109375" style="11" customWidth="1"/>
    <col min="4321" max="4321" width="11.42578125" style="11" customWidth="1"/>
    <col min="4322" max="4322" width="0.5703125" style="11" customWidth="1"/>
    <col min="4323" max="4324" width="11.85546875" style="11" customWidth="1"/>
    <col min="4325" max="4325" width="0.42578125" style="11" customWidth="1"/>
    <col min="4326" max="4327" width="12" style="11" customWidth="1"/>
    <col min="4328" max="4328" width="0.42578125" style="11" customWidth="1"/>
    <col min="4329" max="4329" width="11.85546875" style="11" customWidth="1"/>
    <col min="4330" max="4330" width="11.7109375" style="11" customWidth="1"/>
    <col min="4331" max="4331" width="0.5703125" style="11" customWidth="1"/>
    <col min="4332" max="4332" width="11.85546875" style="11" customWidth="1"/>
    <col min="4333" max="4333" width="11.7109375" style="11" customWidth="1"/>
    <col min="4334" max="4334" width="0.5703125" style="11" customWidth="1"/>
    <col min="4335" max="4335" width="11.85546875" style="11" customWidth="1"/>
    <col min="4336" max="4336" width="11.7109375" style="11" customWidth="1"/>
    <col min="4337" max="4337" width="1.140625" style="11" customWidth="1"/>
    <col min="4338" max="4338" width="17.28515625" style="11" customWidth="1"/>
    <col min="4339" max="4339" width="0.85546875" style="11" customWidth="1"/>
    <col min="4340" max="4340" width="11.42578125" style="11" customWidth="1"/>
    <col min="4341" max="4342" width="12.28515625" style="11" customWidth="1"/>
    <col min="4343" max="4343" width="11.85546875" style="11" customWidth="1"/>
    <col min="4344" max="4346" width="12" style="11" customWidth="1"/>
    <col min="4347" max="4347" width="1.28515625" style="11" customWidth="1"/>
    <col min="4348" max="4348" width="15.28515625" style="11" customWidth="1"/>
    <col min="4349" max="4349" width="1.140625" style="11" customWidth="1"/>
    <col min="4350" max="4350" width="11.42578125" style="11" customWidth="1"/>
    <col min="4351" max="4351" width="12.28515625" style="11" customWidth="1"/>
    <col min="4352" max="4352" width="11.85546875" style="11" customWidth="1"/>
    <col min="4353" max="4572" width="9.140625" style="11"/>
    <col min="4573" max="4573" width="17.28515625" style="11" customWidth="1"/>
    <col min="4574" max="4574" width="11.42578125" style="11" customWidth="1"/>
    <col min="4575" max="4575" width="11.28515625" style="11" customWidth="1"/>
    <col min="4576" max="4576" width="0.7109375" style="11" customWidth="1"/>
    <col min="4577" max="4577" width="11.42578125" style="11" customWidth="1"/>
    <col min="4578" max="4578" width="0.5703125" style="11" customWidth="1"/>
    <col min="4579" max="4580" width="11.85546875" style="11" customWidth="1"/>
    <col min="4581" max="4581" width="0.42578125" style="11" customWidth="1"/>
    <col min="4582" max="4583" width="12" style="11" customWidth="1"/>
    <col min="4584" max="4584" width="0.42578125" style="11" customWidth="1"/>
    <col min="4585" max="4585" width="11.85546875" style="11" customWidth="1"/>
    <col min="4586" max="4586" width="11.7109375" style="11" customWidth="1"/>
    <col min="4587" max="4587" width="0.5703125" style="11" customWidth="1"/>
    <col min="4588" max="4588" width="11.85546875" style="11" customWidth="1"/>
    <col min="4589" max="4589" width="11.7109375" style="11" customWidth="1"/>
    <col min="4590" max="4590" width="0.5703125" style="11" customWidth="1"/>
    <col min="4591" max="4591" width="11.85546875" style="11" customWidth="1"/>
    <col min="4592" max="4592" width="11.7109375" style="11" customWidth="1"/>
    <col min="4593" max="4593" width="1.140625" style="11" customWidth="1"/>
    <col min="4594" max="4594" width="17.28515625" style="11" customWidth="1"/>
    <col min="4595" max="4595" width="0.85546875" style="11" customWidth="1"/>
    <col min="4596" max="4596" width="11.42578125" style="11" customWidth="1"/>
    <col min="4597" max="4598" width="12.28515625" style="11" customWidth="1"/>
    <col min="4599" max="4599" width="11.85546875" style="11" customWidth="1"/>
    <col min="4600" max="4602" width="12" style="11" customWidth="1"/>
    <col min="4603" max="4603" width="1.28515625" style="11" customWidth="1"/>
    <col min="4604" max="4604" width="15.28515625" style="11" customWidth="1"/>
    <col min="4605" max="4605" width="1.140625" style="11" customWidth="1"/>
    <col min="4606" max="4606" width="11.42578125" style="11" customWidth="1"/>
    <col min="4607" max="4607" width="12.28515625" style="11" customWidth="1"/>
    <col min="4608" max="4608" width="11.85546875" style="11" customWidth="1"/>
    <col min="4609" max="4828" width="9.140625" style="11"/>
    <col min="4829" max="4829" width="17.28515625" style="11" customWidth="1"/>
    <col min="4830" max="4830" width="11.42578125" style="11" customWidth="1"/>
    <col min="4831" max="4831" width="11.28515625" style="11" customWidth="1"/>
    <col min="4832" max="4832" width="0.7109375" style="11" customWidth="1"/>
    <col min="4833" max="4833" width="11.42578125" style="11" customWidth="1"/>
    <col min="4834" max="4834" width="0.5703125" style="11" customWidth="1"/>
    <col min="4835" max="4836" width="11.85546875" style="11" customWidth="1"/>
    <col min="4837" max="4837" width="0.42578125" style="11" customWidth="1"/>
    <col min="4838" max="4839" width="12" style="11" customWidth="1"/>
    <col min="4840" max="4840" width="0.42578125" style="11" customWidth="1"/>
    <col min="4841" max="4841" width="11.85546875" style="11" customWidth="1"/>
    <col min="4842" max="4842" width="11.7109375" style="11" customWidth="1"/>
    <col min="4843" max="4843" width="0.5703125" style="11" customWidth="1"/>
    <col min="4844" max="4844" width="11.85546875" style="11" customWidth="1"/>
    <col min="4845" max="4845" width="11.7109375" style="11" customWidth="1"/>
    <col min="4846" max="4846" width="0.5703125" style="11" customWidth="1"/>
    <col min="4847" max="4847" width="11.85546875" style="11" customWidth="1"/>
    <col min="4848" max="4848" width="11.7109375" style="11" customWidth="1"/>
    <col min="4849" max="4849" width="1.140625" style="11" customWidth="1"/>
    <col min="4850" max="4850" width="17.28515625" style="11" customWidth="1"/>
    <col min="4851" max="4851" width="0.85546875" style="11" customWidth="1"/>
    <col min="4852" max="4852" width="11.42578125" style="11" customWidth="1"/>
    <col min="4853" max="4854" width="12.28515625" style="11" customWidth="1"/>
    <col min="4855" max="4855" width="11.85546875" style="11" customWidth="1"/>
    <col min="4856" max="4858" width="12" style="11" customWidth="1"/>
    <col min="4859" max="4859" width="1.28515625" style="11" customWidth="1"/>
    <col min="4860" max="4860" width="15.28515625" style="11" customWidth="1"/>
    <col min="4861" max="4861" width="1.140625" style="11" customWidth="1"/>
    <col min="4862" max="4862" width="11.42578125" style="11" customWidth="1"/>
    <col min="4863" max="4863" width="12.28515625" style="11" customWidth="1"/>
    <col min="4864" max="4864" width="11.85546875" style="11" customWidth="1"/>
    <col min="4865" max="5084" width="9.140625" style="11"/>
    <col min="5085" max="5085" width="17.28515625" style="11" customWidth="1"/>
    <col min="5086" max="5086" width="11.42578125" style="11" customWidth="1"/>
    <col min="5087" max="5087" width="11.28515625" style="11" customWidth="1"/>
    <col min="5088" max="5088" width="0.7109375" style="11" customWidth="1"/>
    <col min="5089" max="5089" width="11.42578125" style="11" customWidth="1"/>
    <col min="5090" max="5090" width="0.5703125" style="11" customWidth="1"/>
    <col min="5091" max="5092" width="11.85546875" style="11" customWidth="1"/>
    <col min="5093" max="5093" width="0.42578125" style="11" customWidth="1"/>
    <col min="5094" max="5095" width="12" style="11" customWidth="1"/>
    <col min="5096" max="5096" width="0.42578125" style="11" customWidth="1"/>
    <col min="5097" max="5097" width="11.85546875" style="11" customWidth="1"/>
    <col min="5098" max="5098" width="11.7109375" style="11" customWidth="1"/>
    <col min="5099" max="5099" width="0.5703125" style="11" customWidth="1"/>
    <col min="5100" max="5100" width="11.85546875" style="11" customWidth="1"/>
    <col min="5101" max="5101" width="11.7109375" style="11" customWidth="1"/>
    <col min="5102" max="5102" width="0.5703125" style="11" customWidth="1"/>
    <col min="5103" max="5103" width="11.85546875" style="11" customWidth="1"/>
    <col min="5104" max="5104" width="11.7109375" style="11" customWidth="1"/>
    <col min="5105" max="5105" width="1.140625" style="11" customWidth="1"/>
    <col min="5106" max="5106" width="17.28515625" style="11" customWidth="1"/>
    <col min="5107" max="5107" width="0.85546875" style="11" customWidth="1"/>
    <col min="5108" max="5108" width="11.42578125" style="11" customWidth="1"/>
    <col min="5109" max="5110" width="12.28515625" style="11" customWidth="1"/>
    <col min="5111" max="5111" width="11.85546875" style="11" customWidth="1"/>
    <col min="5112" max="5114" width="12" style="11" customWidth="1"/>
    <col min="5115" max="5115" width="1.28515625" style="11" customWidth="1"/>
    <col min="5116" max="5116" width="15.28515625" style="11" customWidth="1"/>
    <col min="5117" max="5117" width="1.140625" style="11" customWidth="1"/>
    <col min="5118" max="5118" width="11.42578125" style="11" customWidth="1"/>
    <col min="5119" max="5119" width="12.28515625" style="11" customWidth="1"/>
    <col min="5120" max="5120" width="11.85546875" style="11" customWidth="1"/>
    <col min="5121" max="5340" width="9.140625" style="11"/>
    <col min="5341" max="5341" width="17.28515625" style="11" customWidth="1"/>
    <col min="5342" max="5342" width="11.42578125" style="11" customWidth="1"/>
    <col min="5343" max="5343" width="11.28515625" style="11" customWidth="1"/>
    <col min="5344" max="5344" width="0.7109375" style="11" customWidth="1"/>
    <col min="5345" max="5345" width="11.42578125" style="11" customWidth="1"/>
    <col min="5346" max="5346" width="0.5703125" style="11" customWidth="1"/>
    <col min="5347" max="5348" width="11.85546875" style="11" customWidth="1"/>
    <col min="5349" max="5349" width="0.42578125" style="11" customWidth="1"/>
    <col min="5350" max="5351" width="12" style="11" customWidth="1"/>
    <col min="5352" max="5352" width="0.42578125" style="11" customWidth="1"/>
    <col min="5353" max="5353" width="11.85546875" style="11" customWidth="1"/>
    <col min="5354" max="5354" width="11.7109375" style="11" customWidth="1"/>
    <col min="5355" max="5355" width="0.5703125" style="11" customWidth="1"/>
    <col min="5356" max="5356" width="11.85546875" style="11" customWidth="1"/>
    <col min="5357" max="5357" width="11.7109375" style="11" customWidth="1"/>
    <col min="5358" max="5358" width="0.5703125" style="11" customWidth="1"/>
    <col min="5359" max="5359" width="11.85546875" style="11" customWidth="1"/>
    <col min="5360" max="5360" width="11.7109375" style="11" customWidth="1"/>
    <col min="5361" max="5361" width="1.140625" style="11" customWidth="1"/>
    <col min="5362" max="5362" width="17.28515625" style="11" customWidth="1"/>
    <col min="5363" max="5363" width="0.85546875" style="11" customWidth="1"/>
    <col min="5364" max="5364" width="11.42578125" style="11" customWidth="1"/>
    <col min="5365" max="5366" width="12.28515625" style="11" customWidth="1"/>
    <col min="5367" max="5367" width="11.85546875" style="11" customWidth="1"/>
    <col min="5368" max="5370" width="12" style="11" customWidth="1"/>
    <col min="5371" max="5371" width="1.28515625" style="11" customWidth="1"/>
    <col min="5372" max="5372" width="15.28515625" style="11" customWidth="1"/>
    <col min="5373" max="5373" width="1.140625" style="11" customWidth="1"/>
    <col min="5374" max="5374" width="11.42578125" style="11" customWidth="1"/>
    <col min="5375" max="5375" width="12.28515625" style="11" customWidth="1"/>
    <col min="5376" max="5376" width="11.85546875" style="11" customWidth="1"/>
    <col min="5377" max="5596" width="9.140625" style="11"/>
    <col min="5597" max="5597" width="17.28515625" style="11" customWidth="1"/>
    <col min="5598" max="5598" width="11.42578125" style="11" customWidth="1"/>
    <col min="5599" max="5599" width="11.28515625" style="11" customWidth="1"/>
    <col min="5600" max="5600" width="0.7109375" style="11" customWidth="1"/>
    <col min="5601" max="5601" width="11.42578125" style="11" customWidth="1"/>
    <col min="5602" max="5602" width="0.5703125" style="11" customWidth="1"/>
    <col min="5603" max="5604" width="11.85546875" style="11" customWidth="1"/>
    <col min="5605" max="5605" width="0.42578125" style="11" customWidth="1"/>
    <col min="5606" max="5607" width="12" style="11" customWidth="1"/>
    <col min="5608" max="5608" width="0.42578125" style="11" customWidth="1"/>
    <col min="5609" max="5609" width="11.85546875" style="11" customWidth="1"/>
    <col min="5610" max="5610" width="11.7109375" style="11" customWidth="1"/>
    <col min="5611" max="5611" width="0.5703125" style="11" customWidth="1"/>
    <col min="5612" max="5612" width="11.85546875" style="11" customWidth="1"/>
    <col min="5613" max="5613" width="11.7109375" style="11" customWidth="1"/>
    <col min="5614" max="5614" width="0.5703125" style="11" customWidth="1"/>
    <col min="5615" max="5615" width="11.85546875" style="11" customWidth="1"/>
    <col min="5616" max="5616" width="11.7109375" style="11" customWidth="1"/>
    <col min="5617" max="5617" width="1.140625" style="11" customWidth="1"/>
    <col min="5618" max="5618" width="17.28515625" style="11" customWidth="1"/>
    <col min="5619" max="5619" width="0.85546875" style="11" customWidth="1"/>
    <col min="5620" max="5620" width="11.42578125" style="11" customWidth="1"/>
    <col min="5621" max="5622" width="12.28515625" style="11" customWidth="1"/>
    <col min="5623" max="5623" width="11.85546875" style="11" customWidth="1"/>
    <col min="5624" max="5626" width="12" style="11" customWidth="1"/>
    <col min="5627" max="5627" width="1.28515625" style="11" customWidth="1"/>
    <col min="5628" max="5628" width="15.28515625" style="11" customWidth="1"/>
    <col min="5629" max="5629" width="1.140625" style="11" customWidth="1"/>
    <col min="5630" max="5630" width="11.42578125" style="11" customWidth="1"/>
    <col min="5631" max="5631" width="12.28515625" style="11" customWidth="1"/>
    <col min="5632" max="5632" width="11.85546875" style="11" customWidth="1"/>
    <col min="5633" max="5852" width="9.140625" style="11"/>
    <col min="5853" max="5853" width="17.28515625" style="11" customWidth="1"/>
    <col min="5854" max="5854" width="11.42578125" style="11" customWidth="1"/>
    <col min="5855" max="5855" width="11.28515625" style="11" customWidth="1"/>
    <col min="5856" max="5856" width="0.7109375" style="11" customWidth="1"/>
    <col min="5857" max="5857" width="11.42578125" style="11" customWidth="1"/>
    <col min="5858" max="5858" width="0.5703125" style="11" customWidth="1"/>
    <col min="5859" max="5860" width="11.85546875" style="11" customWidth="1"/>
    <col min="5861" max="5861" width="0.42578125" style="11" customWidth="1"/>
    <col min="5862" max="5863" width="12" style="11" customWidth="1"/>
    <col min="5864" max="5864" width="0.42578125" style="11" customWidth="1"/>
    <col min="5865" max="5865" width="11.85546875" style="11" customWidth="1"/>
    <col min="5866" max="5866" width="11.7109375" style="11" customWidth="1"/>
    <col min="5867" max="5867" width="0.5703125" style="11" customWidth="1"/>
    <col min="5868" max="5868" width="11.85546875" style="11" customWidth="1"/>
    <col min="5869" max="5869" width="11.7109375" style="11" customWidth="1"/>
    <col min="5870" max="5870" width="0.5703125" style="11" customWidth="1"/>
    <col min="5871" max="5871" width="11.85546875" style="11" customWidth="1"/>
    <col min="5872" max="5872" width="11.7109375" style="11" customWidth="1"/>
    <col min="5873" max="5873" width="1.140625" style="11" customWidth="1"/>
    <col min="5874" max="5874" width="17.28515625" style="11" customWidth="1"/>
    <col min="5875" max="5875" width="0.85546875" style="11" customWidth="1"/>
    <col min="5876" max="5876" width="11.42578125" style="11" customWidth="1"/>
    <col min="5877" max="5878" width="12.28515625" style="11" customWidth="1"/>
    <col min="5879" max="5879" width="11.85546875" style="11" customWidth="1"/>
    <col min="5880" max="5882" width="12" style="11" customWidth="1"/>
    <col min="5883" max="5883" width="1.28515625" style="11" customWidth="1"/>
    <col min="5884" max="5884" width="15.28515625" style="11" customWidth="1"/>
    <col min="5885" max="5885" width="1.140625" style="11" customWidth="1"/>
    <col min="5886" max="5886" width="11.42578125" style="11" customWidth="1"/>
    <col min="5887" max="5887" width="12.28515625" style="11" customWidth="1"/>
    <col min="5888" max="5888" width="11.85546875" style="11" customWidth="1"/>
    <col min="5889" max="6108" width="9.140625" style="11"/>
    <col min="6109" max="6109" width="17.28515625" style="11" customWidth="1"/>
    <col min="6110" max="6110" width="11.42578125" style="11" customWidth="1"/>
    <col min="6111" max="6111" width="11.28515625" style="11" customWidth="1"/>
    <col min="6112" max="6112" width="0.7109375" style="11" customWidth="1"/>
    <col min="6113" max="6113" width="11.42578125" style="11" customWidth="1"/>
    <col min="6114" max="6114" width="0.5703125" style="11" customWidth="1"/>
    <col min="6115" max="6116" width="11.85546875" style="11" customWidth="1"/>
    <col min="6117" max="6117" width="0.42578125" style="11" customWidth="1"/>
    <col min="6118" max="6119" width="12" style="11" customWidth="1"/>
    <col min="6120" max="6120" width="0.42578125" style="11" customWidth="1"/>
    <col min="6121" max="6121" width="11.85546875" style="11" customWidth="1"/>
    <col min="6122" max="6122" width="11.7109375" style="11" customWidth="1"/>
    <col min="6123" max="6123" width="0.5703125" style="11" customWidth="1"/>
    <col min="6124" max="6124" width="11.85546875" style="11" customWidth="1"/>
    <col min="6125" max="6125" width="11.7109375" style="11" customWidth="1"/>
    <col min="6126" max="6126" width="0.5703125" style="11" customWidth="1"/>
    <col min="6127" max="6127" width="11.85546875" style="11" customWidth="1"/>
    <col min="6128" max="6128" width="11.7109375" style="11" customWidth="1"/>
    <col min="6129" max="6129" width="1.140625" style="11" customWidth="1"/>
    <col min="6130" max="6130" width="17.28515625" style="11" customWidth="1"/>
    <col min="6131" max="6131" width="0.85546875" style="11" customWidth="1"/>
    <col min="6132" max="6132" width="11.42578125" style="11" customWidth="1"/>
    <col min="6133" max="6134" width="12.28515625" style="11" customWidth="1"/>
    <col min="6135" max="6135" width="11.85546875" style="11" customWidth="1"/>
    <col min="6136" max="6138" width="12" style="11" customWidth="1"/>
    <col min="6139" max="6139" width="1.28515625" style="11" customWidth="1"/>
    <col min="6140" max="6140" width="15.28515625" style="11" customWidth="1"/>
    <col min="6141" max="6141" width="1.140625" style="11" customWidth="1"/>
    <col min="6142" max="6142" width="11.42578125" style="11" customWidth="1"/>
    <col min="6143" max="6143" width="12.28515625" style="11" customWidth="1"/>
    <col min="6144" max="6144" width="11.85546875" style="11" customWidth="1"/>
    <col min="6145" max="6364" width="9.140625" style="11"/>
    <col min="6365" max="6365" width="17.28515625" style="11" customWidth="1"/>
    <col min="6366" max="6366" width="11.42578125" style="11" customWidth="1"/>
    <col min="6367" max="6367" width="11.28515625" style="11" customWidth="1"/>
    <col min="6368" max="6368" width="0.7109375" style="11" customWidth="1"/>
    <col min="6369" max="6369" width="11.42578125" style="11" customWidth="1"/>
    <col min="6370" max="6370" width="0.5703125" style="11" customWidth="1"/>
    <col min="6371" max="6372" width="11.85546875" style="11" customWidth="1"/>
    <col min="6373" max="6373" width="0.42578125" style="11" customWidth="1"/>
    <col min="6374" max="6375" width="12" style="11" customWidth="1"/>
    <col min="6376" max="6376" width="0.42578125" style="11" customWidth="1"/>
    <col min="6377" max="6377" width="11.85546875" style="11" customWidth="1"/>
    <col min="6378" max="6378" width="11.7109375" style="11" customWidth="1"/>
    <col min="6379" max="6379" width="0.5703125" style="11" customWidth="1"/>
    <col min="6380" max="6380" width="11.85546875" style="11" customWidth="1"/>
    <col min="6381" max="6381" width="11.7109375" style="11" customWidth="1"/>
    <col min="6382" max="6382" width="0.5703125" style="11" customWidth="1"/>
    <col min="6383" max="6383" width="11.85546875" style="11" customWidth="1"/>
    <col min="6384" max="6384" width="11.7109375" style="11" customWidth="1"/>
    <col min="6385" max="6385" width="1.140625" style="11" customWidth="1"/>
    <col min="6386" max="6386" width="17.28515625" style="11" customWidth="1"/>
    <col min="6387" max="6387" width="0.85546875" style="11" customWidth="1"/>
    <col min="6388" max="6388" width="11.42578125" style="11" customWidth="1"/>
    <col min="6389" max="6390" width="12.28515625" style="11" customWidth="1"/>
    <col min="6391" max="6391" width="11.85546875" style="11" customWidth="1"/>
    <col min="6392" max="6394" width="12" style="11" customWidth="1"/>
    <col min="6395" max="6395" width="1.28515625" style="11" customWidth="1"/>
    <col min="6396" max="6396" width="15.28515625" style="11" customWidth="1"/>
    <col min="6397" max="6397" width="1.140625" style="11" customWidth="1"/>
    <col min="6398" max="6398" width="11.42578125" style="11" customWidth="1"/>
    <col min="6399" max="6399" width="12.28515625" style="11" customWidth="1"/>
    <col min="6400" max="6400" width="11.85546875" style="11" customWidth="1"/>
    <col min="6401" max="6620" width="9.140625" style="11"/>
    <col min="6621" max="6621" width="17.28515625" style="11" customWidth="1"/>
    <col min="6622" max="6622" width="11.42578125" style="11" customWidth="1"/>
    <col min="6623" max="6623" width="11.28515625" style="11" customWidth="1"/>
    <col min="6624" max="6624" width="0.7109375" style="11" customWidth="1"/>
    <col min="6625" max="6625" width="11.42578125" style="11" customWidth="1"/>
    <col min="6626" max="6626" width="0.5703125" style="11" customWidth="1"/>
    <col min="6627" max="6628" width="11.85546875" style="11" customWidth="1"/>
    <col min="6629" max="6629" width="0.42578125" style="11" customWidth="1"/>
    <col min="6630" max="6631" width="12" style="11" customWidth="1"/>
    <col min="6632" max="6632" width="0.42578125" style="11" customWidth="1"/>
    <col min="6633" max="6633" width="11.85546875" style="11" customWidth="1"/>
    <col min="6634" max="6634" width="11.7109375" style="11" customWidth="1"/>
    <col min="6635" max="6635" width="0.5703125" style="11" customWidth="1"/>
    <col min="6636" max="6636" width="11.85546875" style="11" customWidth="1"/>
    <col min="6637" max="6637" width="11.7109375" style="11" customWidth="1"/>
    <col min="6638" max="6638" width="0.5703125" style="11" customWidth="1"/>
    <col min="6639" max="6639" width="11.85546875" style="11" customWidth="1"/>
    <col min="6640" max="6640" width="11.7109375" style="11" customWidth="1"/>
    <col min="6641" max="6641" width="1.140625" style="11" customWidth="1"/>
    <col min="6642" max="6642" width="17.28515625" style="11" customWidth="1"/>
    <col min="6643" max="6643" width="0.85546875" style="11" customWidth="1"/>
    <col min="6644" max="6644" width="11.42578125" style="11" customWidth="1"/>
    <col min="6645" max="6646" width="12.28515625" style="11" customWidth="1"/>
    <col min="6647" max="6647" width="11.85546875" style="11" customWidth="1"/>
    <col min="6648" max="6650" width="12" style="11" customWidth="1"/>
    <col min="6651" max="6651" width="1.28515625" style="11" customWidth="1"/>
    <col min="6652" max="6652" width="15.28515625" style="11" customWidth="1"/>
    <col min="6653" max="6653" width="1.140625" style="11" customWidth="1"/>
    <col min="6654" max="6654" width="11.42578125" style="11" customWidth="1"/>
    <col min="6655" max="6655" width="12.28515625" style="11" customWidth="1"/>
    <col min="6656" max="6656" width="11.85546875" style="11" customWidth="1"/>
    <col min="6657" max="6876" width="9.140625" style="11"/>
    <col min="6877" max="6877" width="17.28515625" style="11" customWidth="1"/>
    <col min="6878" max="6878" width="11.42578125" style="11" customWidth="1"/>
    <col min="6879" max="6879" width="11.28515625" style="11" customWidth="1"/>
    <col min="6880" max="6880" width="0.7109375" style="11" customWidth="1"/>
    <col min="6881" max="6881" width="11.42578125" style="11" customWidth="1"/>
    <col min="6882" max="6882" width="0.5703125" style="11" customWidth="1"/>
    <col min="6883" max="6884" width="11.85546875" style="11" customWidth="1"/>
    <col min="6885" max="6885" width="0.42578125" style="11" customWidth="1"/>
    <col min="6886" max="6887" width="12" style="11" customWidth="1"/>
    <col min="6888" max="6888" width="0.42578125" style="11" customWidth="1"/>
    <col min="6889" max="6889" width="11.85546875" style="11" customWidth="1"/>
    <col min="6890" max="6890" width="11.7109375" style="11" customWidth="1"/>
    <col min="6891" max="6891" width="0.5703125" style="11" customWidth="1"/>
    <col min="6892" max="6892" width="11.85546875" style="11" customWidth="1"/>
    <col min="6893" max="6893" width="11.7109375" style="11" customWidth="1"/>
    <col min="6894" max="6894" width="0.5703125" style="11" customWidth="1"/>
    <col min="6895" max="6895" width="11.85546875" style="11" customWidth="1"/>
    <col min="6896" max="6896" width="11.7109375" style="11" customWidth="1"/>
    <col min="6897" max="6897" width="1.140625" style="11" customWidth="1"/>
    <col min="6898" max="6898" width="17.28515625" style="11" customWidth="1"/>
    <col min="6899" max="6899" width="0.85546875" style="11" customWidth="1"/>
    <col min="6900" max="6900" width="11.42578125" style="11" customWidth="1"/>
    <col min="6901" max="6902" width="12.28515625" style="11" customWidth="1"/>
    <col min="6903" max="6903" width="11.85546875" style="11" customWidth="1"/>
    <col min="6904" max="6906" width="12" style="11" customWidth="1"/>
    <col min="6907" max="6907" width="1.28515625" style="11" customWidth="1"/>
    <col min="6908" max="6908" width="15.28515625" style="11" customWidth="1"/>
    <col min="6909" max="6909" width="1.140625" style="11" customWidth="1"/>
    <col min="6910" max="6910" width="11.42578125" style="11" customWidth="1"/>
    <col min="6911" max="6911" width="12.28515625" style="11" customWidth="1"/>
    <col min="6912" max="6912" width="11.85546875" style="11" customWidth="1"/>
    <col min="6913" max="7132" width="9.140625" style="11"/>
    <col min="7133" max="7133" width="17.28515625" style="11" customWidth="1"/>
    <col min="7134" max="7134" width="11.42578125" style="11" customWidth="1"/>
    <col min="7135" max="7135" width="11.28515625" style="11" customWidth="1"/>
    <col min="7136" max="7136" width="0.7109375" style="11" customWidth="1"/>
    <col min="7137" max="7137" width="11.42578125" style="11" customWidth="1"/>
    <col min="7138" max="7138" width="0.5703125" style="11" customWidth="1"/>
    <col min="7139" max="7140" width="11.85546875" style="11" customWidth="1"/>
    <col min="7141" max="7141" width="0.42578125" style="11" customWidth="1"/>
    <col min="7142" max="7143" width="12" style="11" customWidth="1"/>
    <col min="7144" max="7144" width="0.42578125" style="11" customWidth="1"/>
    <col min="7145" max="7145" width="11.85546875" style="11" customWidth="1"/>
    <col min="7146" max="7146" width="11.7109375" style="11" customWidth="1"/>
    <col min="7147" max="7147" width="0.5703125" style="11" customWidth="1"/>
    <col min="7148" max="7148" width="11.85546875" style="11" customWidth="1"/>
    <col min="7149" max="7149" width="11.7109375" style="11" customWidth="1"/>
    <col min="7150" max="7150" width="0.5703125" style="11" customWidth="1"/>
    <col min="7151" max="7151" width="11.85546875" style="11" customWidth="1"/>
    <col min="7152" max="7152" width="11.7109375" style="11" customWidth="1"/>
    <col min="7153" max="7153" width="1.140625" style="11" customWidth="1"/>
    <col min="7154" max="7154" width="17.28515625" style="11" customWidth="1"/>
    <col min="7155" max="7155" width="0.85546875" style="11" customWidth="1"/>
    <col min="7156" max="7156" width="11.42578125" style="11" customWidth="1"/>
    <col min="7157" max="7158" width="12.28515625" style="11" customWidth="1"/>
    <col min="7159" max="7159" width="11.85546875" style="11" customWidth="1"/>
    <col min="7160" max="7162" width="12" style="11" customWidth="1"/>
    <col min="7163" max="7163" width="1.28515625" style="11" customWidth="1"/>
    <col min="7164" max="7164" width="15.28515625" style="11" customWidth="1"/>
    <col min="7165" max="7165" width="1.140625" style="11" customWidth="1"/>
    <col min="7166" max="7166" width="11.42578125" style="11" customWidth="1"/>
    <col min="7167" max="7167" width="12.28515625" style="11" customWidth="1"/>
    <col min="7168" max="7168" width="11.85546875" style="11" customWidth="1"/>
    <col min="7169" max="7388" width="9.140625" style="11"/>
    <col min="7389" max="7389" width="17.28515625" style="11" customWidth="1"/>
    <col min="7390" max="7390" width="11.42578125" style="11" customWidth="1"/>
    <col min="7391" max="7391" width="11.28515625" style="11" customWidth="1"/>
    <col min="7392" max="7392" width="0.7109375" style="11" customWidth="1"/>
    <col min="7393" max="7393" width="11.42578125" style="11" customWidth="1"/>
    <col min="7394" max="7394" width="0.5703125" style="11" customWidth="1"/>
    <col min="7395" max="7396" width="11.85546875" style="11" customWidth="1"/>
    <col min="7397" max="7397" width="0.42578125" style="11" customWidth="1"/>
    <col min="7398" max="7399" width="12" style="11" customWidth="1"/>
    <col min="7400" max="7400" width="0.42578125" style="11" customWidth="1"/>
    <col min="7401" max="7401" width="11.85546875" style="11" customWidth="1"/>
    <col min="7402" max="7402" width="11.7109375" style="11" customWidth="1"/>
    <col min="7403" max="7403" width="0.5703125" style="11" customWidth="1"/>
    <col min="7404" max="7404" width="11.85546875" style="11" customWidth="1"/>
    <col min="7405" max="7405" width="11.7109375" style="11" customWidth="1"/>
    <col min="7406" max="7406" width="0.5703125" style="11" customWidth="1"/>
    <col min="7407" max="7407" width="11.85546875" style="11" customWidth="1"/>
    <col min="7408" max="7408" width="11.7109375" style="11" customWidth="1"/>
    <col min="7409" max="7409" width="1.140625" style="11" customWidth="1"/>
    <col min="7410" max="7410" width="17.28515625" style="11" customWidth="1"/>
    <col min="7411" max="7411" width="0.85546875" style="11" customWidth="1"/>
    <col min="7412" max="7412" width="11.42578125" style="11" customWidth="1"/>
    <col min="7413" max="7414" width="12.28515625" style="11" customWidth="1"/>
    <col min="7415" max="7415" width="11.85546875" style="11" customWidth="1"/>
    <col min="7416" max="7418" width="12" style="11" customWidth="1"/>
    <col min="7419" max="7419" width="1.28515625" style="11" customWidth="1"/>
    <col min="7420" max="7420" width="15.28515625" style="11" customWidth="1"/>
    <col min="7421" max="7421" width="1.140625" style="11" customWidth="1"/>
    <col min="7422" max="7422" width="11.42578125" style="11" customWidth="1"/>
    <col min="7423" max="7423" width="12.28515625" style="11" customWidth="1"/>
    <col min="7424" max="7424" width="11.85546875" style="11" customWidth="1"/>
    <col min="7425" max="7644" width="9.140625" style="11"/>
    <col min="7645" max="7645" width="17.28515625" style="11" customWidth="1"/>
    <col min="7646" max="7646" width="11.42578125" style="11" customWidth="1"/>
    <col min="7647" max="7647" width="11.28515625" style="11" customWidth="1"/>
    <col min="7648" max="7648" width="0.7109375" style="11" customWidth="1"/>
    <col min="7649" max="7649" width="11.42578125" style="11" customWidth="1"/>
    <col min="7650" max="7650" width="0.5703125" style="11" customWidth="1"/>
    <col min="7651" max="7652" width="11.85546875" style="11" customWidth="1"/>
    <col min="7653" max="7653" width="0.42578125" style="11" customWidth="1"/>
    <col min="7654" max="7655" width="12" style="11" customWidth="1"/>
    <col min="7656" max="7656" width="0.42578125" style="11" customWidth="1"/>
    <col min="7657" max="7657" width="11.85546875" style="11" customWidth="1"/>
    <col min="7658" max="7658" width="11.7109375" style="11" customWidth="1"/>
    <col min="7659" max="7659" width="0.5703125" style="11" customWidth="1"/>
    <col min="7660" max="7660" width="11.85546875" style="11" customWidth="1"/>
    <col min="7661" max="7661" width="11.7109375" style="11" customWidth="1"/>
    <col min="7662" max="7662" width="0.5703125" style="11" customWidth="1"/>
    <col min="7663" max="7663" width="11.85546875" style="11" customWidth="1"/>
    <col min="7664" max="7664" width="11.7109375" style="11" customWidth="1"/>
    <col min="7665" max="7665" width="1.140625" style="11" customWidth="1"/>
    <col min="7666" max="7666" width="17.28515625" style="11" customWidth="1"/>
    <col min="7667" max="7667" width="0.85546875" style="11" customWidth="1"/>
    <col min="7668" max="7668" width="11.42578125" style="11" customWidth="1"/>
    <col min="7669" max="7670" width="12.28515625" style="11" customWidth="1"/>
    <col min="7671" max="7671" width="11.85546875" style="11" customWidth="1"/>
    <col min="7672" max="7674" width="12" style="11" customWidth="1"/>
    <col min="7675" max="7675" width="1.28515625" style="11" customWidth="1"/>
    <col min="7676" max="7676" width="15.28515625" style="11" customWidth="1"/>
    <col min="7677" max="7677" width="1.140625" style="11" customWidth="1"/>
    <col min="7678" max="7678" width="11.42578125" style="11" customWidth="1"/>
    <col min="7679" max="7679" width="12.28515625" style="11" customWidth="1"/>
    <col min="7680" max="7680" width="11.85546875" style="11" customWidth="1"/>
    <col min="7681" max="7900" width="9.140625" style="11"/>
    <col min="7901" max="7901" width="17.28515625" style="11" customWidth="1"/>
    <col min="7902" max="7902" width="11.42578125" style="11" customWidth="1"/>
    <col min="7903" max="7903" width="11.28515625" style="11" customWidth="1"/>
    <col min="7904" max="7904" width="0.7109375" style="11" customWidth="1"/>
    <col min="7905" max="7905" width="11.42578125" style="11" customWidth="1"/>
    <col min="7906" max="7906" width="0.5703125" style="11" customWidth="1"/>
    <col min="7907" max="7908" width="11.85546875" style="11" customWidth="1"/>
    <col min="7909" max="7909" width="0.42578125" style="11" customWidth="1"/>
    <col min="7910" max="7911" width="12" style="11" customWidth="1"/>
    <col min="7912" max="7912" width="0.42578125" style="11" customWidth="1"/>
    <col min="7913" max="7913" width="11.85546875" style="11" customWidth="1"/>
    <col min="7914" max="7914" width="11.7109375" style="11" customWidth="1"/>
    <col min="7915" max="7915" width="0.5703125" style="11" customWidth="1"/>
    <col min="7916" max="7916" width="11.85546875" style="11" customWidth="1"/>
    <col min="7917" max="7917" width="11.7109375" style="11" customWidth="1"/>
    <col min="7918" max="7918" width="0.5703125" style="11" customWidth="1"/>
    <col min="7919" max="7919" width="11.85546875" style="11" customWidth="1"/>
    <col min="7920" max="7920" width="11.7109375" style="11" customWidth="1"/>
    <col min="7921" max="7921" width="1.140625" style="11" customWidth="1"/>
    <col min="7922" max="7922" width="17.28515625" style="11" customWidth="1"/>
    <col min="7923" max="7923" width="0.85546875" style="11" customWidth="1"/>
    <col min="7924" max="7924" width="11.42578125" style="11" customWidth="1"/>
    <col min="7925" max="7926" width="12.28515625" style="11" customWidth="1"/>
    <col min="7927" max="7927" width="11.85546875" style="11" customWidth="1"/>
    <col min="7928" max="7930" width="12" style="11" customWidth="1"/>
    <col min="7931" max="7931" width="1.28515625" style="11" customWidth="1"/>
    <col min="7932" max="7932" width="15.28515625" style="11" customWidth="1"/>
    <col min="7933" max="7933" width="1.140625" style="11" customWidth="1"/>
    <col min="7934" max="7934" width="11.42578125" style="11" customWidth="1"/>
    <col min="7935" max="7935" width="12.28515625" style="11" customWidth="1"/>
    <col min="7936" max="7936" width="11.85546875" style="11" customWidth="1"/>
    <col min="7937" max="8156" width="9.140625" style="11"/>
    <col min="8157" max="8157" width="17.28515625" style="11" customWidth="1"/>
    <col min="8158" max="8158" width="11.42578125" style="11" customWidth="1"/>
    <col min="8159" max="8159" width="11.28515625" style="11" customWidth="1"/>
    <col min="8160" max="8160" width="0.7109375" style="11" customWidth="1"/>
    <col min="8161" max="8161" width="11.42578125" style="11" customWidth="1"/>
    <col min="8162" max="8162" width="0.5703125" style="11" customWidth="1"/>
    <col min="8163" max="8164" width="11.85546875" style="11" customWidth="1"/>
    <col min="8165" max="8165" width="0.42578125" style="11" customWidth="1"/>
    <col min="8166" max="8167" width="12" style="11" customWidth="1"/>
    <col min="8168" max="8168" width="0.42578125" style="11" customWidth="1"/>
    <col min="8169" max="8169" width="11.85546875" style="11" customWidth="1"/>
    <col min="8170" max="8170" width="11.7109375" style="11" customWidth="1"/>
    <col min="8171" max="8171" width="0.5703125" style="11" customWidth="1"/>
    <col min="8172" max="8172" width="11.85546875" style="11" customWidth="1"/>
    <col min="8173" max="8173" width="11.7109375" style="11" customWidth="1"/>
    <col min="8174" max="8174" width="0.5703125" style="11" customWidth="1"/>
    <col min="8175" max="8175" width="11.85546875" style="11" customWidth="1"/>
    <col min="8176" max="8176" width="11.7109375" style="11" customWidth="1"/>
    <col min="8177" max="8177" width="1.140625" style="11" customWidth="1"/>
    <col min="8178" max="8178" width="17.28515625" style="11" customWidth="1"/>
    <col min="8179" max="8179" width="0.85546875" style="11" customWidth="1"/>
    <col min="8180" max="8180" width="11.42578125" style="11" customWidth="1"/>
    <col min="8181" max="8182" width="12.28515625" style="11" customWidth="1"/>
    <col min="8183" max="8183" width="11.85546875" style="11" customWidth="1"/>
    <col min="8184" max="8186" width="12" style="11" customWidth="1"/>
    <col min="8187" max="8187" width="1.28515625" style="11" customWidth="1"/>
    <col min="8188" max="8188" width="15.28515625" style="11" customWidth="1"/>
    <col min="8189" max="8189" width="1.140625" style="11" customWidth="1"/>
    <col min="8190" max="8190" width="11.42578125" style="11" customWidth="1"/>
    <col min="8191" max="8191" width="12.28515625" style="11" customWidth="1"/>
    <col min="8192" max="8192" width="11.85546875" style="11" customWidth="1"/>
    <col min="8193" max="8412" width="9.140625" style="11"/>
    <col min="8413" max="8413" width="17.28515625" style="11" customWidth="1"/>
    <col min="8414" max="8414" width="11.42578125" style="11" customWidth="1"/>
    <col min="8415" max="8415" width="11.28515625" style="11" customWidth="1"/>
    <col min="8416" max="8416" width="0.7109375" style="11" customWidth="1"/>
    <col min="8417" max="8417" width="11.42578125" style="11" customWidth="1"/>
    <col min="8418" max="8418" width="0.5703125" style="11" customWidth="1"/>
    <col min="8419" max="8420" width="11.85546875" style="11" customWidth="1"/>
    <col min="8421" max="8421" width="0.42578125" style="11" customWidth="1"/>
    <col min="8422" max="8423" width="12" style="11" customWidth="1"/>
    <col min="8424" max="8424" width="0.42578125" style="11" customWidth="1"/>
    <col min="8425" max="8425" width="11.85546875" style="11" customWidth="1"/>
    <col min="8426" max="8426" width="11.7109375" style="11" customWidth="1"/>
    <col min="8427" max="8427" width="0.5703125" style="11" customWidth="1"/>
    <col min="8428" max="8428" width="11.85546875" style="11" customWidth="1"/>
    <col min="8429" max="8429" width="11.7109375" style="11" customWidth="1"/>
    <col min="8430" max="8430" width="0.5703125" style="11" customWidth="1"/>
    <col min="8431" max="8431" width="11.85546875" style="11" customWidth="1"/>
    <col min="8432" max="8432" width="11.7109375" style="11" customWidth="1"/>
    <col min="8433" max="8433" width="1.140625" style="11" customWidth="1"/>
    <col min="8434" max="8434" width="17.28515625" style="11" customWidth="1"/>
    <col min="8435" max="8435" width="0.85546875" style="11" customWidth="1"/>
    <col min="8436" max="8436" width="11.42578125" style="11" customWidth="1"/>
    <col min="8437" max="8438" width="12.28515625" style="11" customWidth="1"/>
    <col min="8439" max="8439" width="11.85546875" style="11" customWidth="1"/>
    <col min="8440" max="8442" width="12" style="11" customWidth="1"/>
    <col min="8443" max="8443" width="1.28515625" style="11" customWidth="1"/>
    <col min="8444" max="8444" width="15.28515625" style="11" customWidth="1"/>
    <col min="8445" max="8445" width="1.140625" style="11" customWidth="1"/>
    <col min="8446" max="8446" width="11.42578125" style="11" customWidth="1"/>
    <col min="8447" max="8447" width="12.28515625" style="11" customWidth="1"/>
    <col min="8448" max="8448" width="11.85546875" style="11" customWidth="1"/>
    <col min="8449" max="8668" width="9.140625" style="11"/>
    <col min="8669" max="8669" width="17.28515625" style="11" customWidth="1"/>
    <col min="8670" max="8670" width="11.42578125" style="11" customWidth="1"/>
    <col min="8671" max="8671" width="11.28515625" style="11" customWidth="1"/>
    <col min="8672" max="8672" width="0.7109375" style="11" customWidth="1"/>
    <col min="8673" max="8673" width="11.42578125" style="11" customWidth="1"/>
    <col min="8674" max="8674" width="0.5703125" style="11" customWidth="1"/>
    <col min="8675" max="8676" width="11.85546875" style="11" customWidth="1"/>
    <col min="8677" max="8677" width="0.42578125" style="11" customWidth="1"/>
    <col min="8678" max="8679" width="12" style="11" customWidth="1"/>
    <col min="8680" max="8680" width="0.42578125" style="11" customWidth="1"/>
    <col min="8681" max="8681" width="11.85546875" style="11" customWidth="1"/>
    <col min="8682" max="8682" width="11.7109375" style="11" customWidth="1"/>
    <col min="8683" max="8683" width="0.5703125" style="11" customWidth="1"/>
    <col min="8684" max="8684" width="11.85546875" style="11" customWidth="1"/>
    <col min="8685" max="8685" width="11.7109375" style="11" customWidth="1"/>
    <col min="8686" max="8686" width="0.5703125" style="11" customWidth="1"/>
    <col min="8687" max="8687" width="11.85546875" style="11" customWidth="1"/>
    <col min="8688" max="8688" width="11.7109375" style="11" customWidth="1"/>
    <col min="8689" max="8689" width="1.140625" style="11" customWidth="1"/>
    <col min="8690" max="8690" width="17.28515625" style="11" customWidth="1"/>
    <col min="8691" max="8691" width="0.85546875" style="11" customWidth="1"/>
    <col min="8692" max="8692" width="11.42578125" style="11" customWidth="1"/>
    <col min="8693" max="8694" width="12.28515625" style="11" customWidth="1"/>
    <col min="8695" max="8695" width="11.85546875" style="11" customWidth="1"/>
    <col min="8696" max="8698" width="12" style="11" customWidth="1"/>
    <col min="8699" max="8699" width="1.28515625" style="11" customWidth="1"/>
    <col min="8700" max="8700" width="15.28515625" style="11" customWidth="1"/>
    <col min="8701" max="8701" width="1.140625" style="11" customWidth="1"/>
    <col min="8702" max="8702" width="11.42578125" style="11" customWidth="1"/>
    <col min="8703" max="8703" width="12.28515625" style="11" customWidth="1"/>
    <col min="8704" max="8704" width="11.85546875" style="11" customWidth="1"/>
    <col min="8705" max="8924" width="9.140625" style="11"/>
    <col min="8925" max="8925" width="17.28515625" style="11" customWidth="1"/>
    <col min="8926" max="8926" width="11.42578125" style="11" customWidth="1"/>
    <col min="8927" max="8927" width="11.28515625" style="11" customWidth="1"/>
    <col min="8928" max="8928" width="0.7109375" style="11" customWidth="1"/>
    <col min="8929" max="8929" width="11.42578125" style="11" customWidth="1"/>
    <col min="8930" max="8930" width="0.5703125" style="11" customWidth="1"/>
    <col min="8931" max="8932" width="11.85546875" style="11" customWidth="1"/>
    <col min="8933" max="8933" width="0.42578125" style="11" customWidth="1"/>
    <col min="8934" max="8935" width="12" style="11" customWidth="1"/>
    <col min="8936" max="8936" width="0.42578125" style="11" customWidth="1"/>
    <col min="8937" max="8937" width="11.85546875" style="11" customWidth="1"/>
    <col min="8938" max="8938" width="11.7109375" style="11" customWidth="1"/>
    <col min="8939" max="8939" width="0.5703125" style="11" customWidth="1"/>
    <col min="8940" max="8940" width="11.85546875" style="11" customWidth="1"/>
    <col min="8941" max="8941" width="11.7109375" style="11" customWidth="1"/>
    <col min="8942" max="8942" width="0.5703125" style="11" customWidth="1"/>
    <col min="8943" max="8943" width="11.85546875" style="11" customWidth="1"/>
    <col min="8944" max="8944" width="11.7109375" style="11" customWidth="1"/>
    <col min="8945" max="8945" width="1.140625" style="11" customWidth="1"/>
    <col min="8946" max="8946" width="17.28515625" style="11" customWidth="1"/>
    <col min="8947" max="8947" width="0.85546875" style="11" customWidth="1"/>
    <col min="8948" max="8948" width="11.42578125" style="11" customWidth="1"/>
    <col min="8949" max="8950" width="12.28515625" style="11" customWidth="1"/>
    <col min="8951" max="8951" width="11.85546875" style="11" customWidth="1"/>
    <col min="8952" max="8954" width="12" style="11" customWidth="1"/>
    <col min="8955" max="8955" width="1.28515625" style="11" customWidth="1"/>
    <col min="8956" max="8956" width="15.28515625" style="11" customWidth="1"/>
    <col min="8957" max="8957" width="1.140625" style="11" customWidth="1"/>
    <col min="8958" max="8958" width="11.42578125" style="11" customWidth="1"/>
    <col min="8959" max="8959" width="12.28515625" style="11" customWidth="1"/>
    <col min="8960" max="8960" width="11.85546875" style="11" customWidth="1"/>
    <col min="8961" max="9180" width="9.140625" style="11"/>
    <col min="9181" max="9181" width="17.28515625" style="11" customWidth="1"/>
    <col min="9182" max="9182" width="11.42578125" style="11" customWidth="1"/>
    <col min="9183" max="9183" width="11.28515625" style="11" customWidth="1"/>
    <col min="9184" max="9184" width="0.7109375" style="11" customWidth="1"/>
    <col min="9185" max="9185" width="11.42578125" style="11" customWidth="1"/>
    <col min="9186" max="9186" width="0.5703125" style="11" customWidth="1"/>
    <col min="9187" max="9188" width="11.85546875" style="11" customWidth="1"/>
    <col min="9189" max="9189" width="0.42578125" style="11" customWidth="1"/>
    <col min="9190" max="9191" width="12" style="11" customWidth="1"/>
    <col min="9192" max="9192" width="0.42578125" style="11" customWidth="1"/>
    <col min="9193" max="9193" width="11.85546875" style="11" customWidth="1"/>
    <col min="9194" max="9194" width="11.7109375" style="11" customWidth="1"/>
    <col min="9195" max="9195" width="0.5703125" style="11" customWidth="1"/>
    <col min="9196" max="9196" width="11.85546875" style="11" customWidth="1"/>
    <col min="9197" max="9197" width="11.7109375" style="11" customWidth="1"/>
    <col min="9198" max="9198" width="0.5703125" style="11" customWidth="1"/>
    <col min="9199" max="9199" width="11.85546875" style="11" customWidth="1"/>
    <col min="9200" max="9200" width="11.7109375" style="11" customWidth="1"/>
    <col min="9201" max="9201" width="1.140625" style="11" customWidth="1"/>
    <col min="9202" max="9202" width="17.28515625" style="11" customWidth="1"/>
    <col min="9203" max="9203" width="0.85546875" style="11" customWidth="1"/>
    <col min="9204" max="9204" width="11.42578125" style="11" customWidth="1"/>
    <col min="9205" max="9206" width="12.28515625" style="11" customWidth="1"/>
    <col min="9207" max="9207" width="11.85546875" style="11" customWidth="1"/>
    <col min="9208" max="9210" width="12" style="11" customWidth="1"/>
    <col min="9211" max="9211" width="1.28515625" style="11" customWidth="1"/>
    <col min="9212" max="9212" width="15.28515625" style="11" customWidth="1"/>
    <col min="9213" max="9213" width="1.140625" style="11" customWidth="1"/>
    <col min="9214" max="9214" width="11.42578125" style="11" customWidth="1"/>
    <col min="9215" max="9215" width="12.28515625" style="11" customWidth="1"/>
    <col min="9216" max="9216" width="11.85546875" style="11" customWidth="1"/>
    <col min="9217" max="9436" width="9.140625" style="11"/>
    <col min="9437" max="9437" width="17.28515625" style="11" customWidth="1"/>
    <col min="9438" max="9438" width="11.42578125" style="11" customWidth="1"/>
    <col min="9439" max="9439" width="11.28515625" style="11" customWidth="1"/>
    <col min="9440" max="9440" width="0.7109375" style="11" customWidth="1"/>
    <col min="9441" max="9441" width="11.42578125" style="11" customWidth="1"/>
    <col min="9442" max="9442" width="0.5703125" style="11" customWidth="1"/>
    <col min="9443" max="9444" width="11.85546875" style="11" customWidth="1"/>
    <col min="9445" max="9445" width="0.42578125" style="11" customWidth="1"/>
    <col min="9446" max="9447" width="12" style="11" customWidth="1"/>
    <col min="9448" max="9448" width="0.42578125" style="11" customWidth="1"/>
    <col min="9449" max="9449" width="11.85546875" style="11" customWidth="1"/>
    <col min="9450" max="9450" width="11.7109375" style="11" customWidth="1"/>
    <col min="9451" max="9451" width="0.5703125" style="11" customWidth="1"/>
    <col min="9452" max="9452" width="11.85546875" style="11" customWidth="1"/>
    <col min="9453" max="9453" width="11.7109375" style="11" customWidth="1"/>
    <col min="9454" max="9454" width="0.5703125" style="11" customWidth="1"/>
    <col min="9455" max="9455" width="11.85546875" style="11" customWidth="1"/>
    <col min="9456" max="9456" width="11.7109375" style="11" customWidth="1"/>
    <col min="9457" max="9457" width="1.140625" style="11" customWidth="1"/>
    <col min="9458" max="9458" width="17.28515625" style="11" customWidth="1"/>
    <col min="9459" max="9459" width="0.85546875" style="11" customWidth="1"/>
    <col min="9460" max="9460" width="11.42578125" style="11" customWidth="1"/>
    <col min="9461" max="9462" width="12.28515625" style="11" customWidth="1"/>
    <col min="9463" max="9463" width="11.85546875" style="11" customWidth="1"/>
    <col min="9464" max="9466" width="12" style="11" customWidth="1"/>
    <col min="9467" max="9467" width="1.28515625" style="11" customWidth="1"/>
    <col min="9468" max="9468" width="15.28515625" style="11" customWidth="1"/>
    <col min="9469" max="9469" width="1.140625" style="11" customWidth="1"/>
    <col min="9470" max="9470" width="11.42578125" style="11" customWidth="1"/>
    <col min="9471" max="9471" width="12.28515625" style="11" customWidth="1"/>
    <col min="9472" max="9472" width="11.85546875" style="11" customWidth="1"/>
    <col min="9473" max="9692" width="9.140625" style="11"/>
    <col min="9693" max="9693" width="17.28515625" style="11" customWidth="1"/>
    <col min="9694" max="9694" width="11.42578125" style="11" customWidth="1"/>
    <col min="9695" max="9695" width="11.28515625" style="11" customWidth="1"/>
    <col min="9696" max="9696" width="0.7109375" style="11" customWidth="1"/>
    <col min="9697" max="9697" width="11.42578125" style="11" customWidth="1"/>
    <col min="9698" max="9698" width="0.5703125" style="11" customWidth="1"/>
    <col min="9699" max="9700" width="11.85546875" style="11" customWidth="1"/>
    <col min="9701" max="9701" width="0.42578125" style="11" customWidth="1"/>
    <col min="9702" max="9703" width="12" style="11" customWidth="1"/>
    <col min="9704" max="9704" width="0.42578125" style="11" customWidth="1"/>
    <col min="9705" max="9705" width="11.85546875" style="11" customWidth="1"/>
    <col min="9706" max="9706" width="11.7109375" style="11" customWidth="1"/>
    <col min="9707" max="9707" width="0.5703125" style="11" customWidth="1"/>
    <col min="9708" max="9708" width="11.85546875" style="11" customWidth="1"/>
    <col min="9709" max="9709" width="11.7109375" style="11" customWidth="1"/>
    <col min="9710" max="9710" width="0.5703125" style="11" customWidth="1"/>
    <col min="9711" max="9711" width="11.85546875" style="11" customWidth="1"/>
    <col min="9712" max="9712" width="11.7109375" style="11" customWidth="1"/>
    <col min="9713" max="9713" width="1.140625" style="11" customWidth="1"/>
    <col min="9714" max="9714" width="17.28515625" style="11" customWidth="1"/>
    <col min="9715" max="9715" width="0.85546875" style="11" customWidth="1"/>
    <col min="9716" max="9716" width="11.42578125" style="11" customWidth="1"/>
    <col min="9717" max="9718" width="12.28515625" style="11" customWidth="1"/>
    <col min="9719" max="9719" width="11.85546875" style="11" customWidth="1"/>
    <col min="9720" max="9722" width="12" style="11" customWidth="1"/>
    <col min="9723" max="9723" width="1.28515625" style="11" customWidth="1"/>
    <col min="9724" max="9724" width="15.28515625" style="11" customWidth="1"/>
    <col min="9725" max="9725" width="1.140625" style="11" customWidth="1"/>
    <col min="9726" max="9726" width="11.42578125" style="11" customWidth="1"/>
    <col min="9727" max="9727" width="12.28515625" style="11" customWidth="1"/>
    <col min="9728" max="9728" width="11.85546875" style="11" customWidth="1"/>
    <col min="9729" max="9948" width="9.140625" style="11"/>
    <col min="9949" max="9949" width="17.28515625" style="11" customWidth="1"/>
    <col min="9950" max="9950" width="11.42578125" style="11" customWidth="1"/>
    <col min="9951" max="9951" width="11.28515625" style="11" customWidth="1"/>
    <col min="9952" max="9952" width="0.7109375" style="11" customWidth="1"/>
    <col min="9953" max="9953" width="11.42578125" style="11" customWidth="1"/>
    <col min="9954" max="9954" width="0.5703125" style="11" customWidth="1"/>
    <col min="9955" max="9956" width="11.85546875" style="11" customWidth="1"/>
    <col min="9957" max="9957" width="0.42578125" style="11" customWidth="1"/>
    <col min="9958" max="9959" width="12" style="11" customWidth="1"/>
    <col min="9960" max="9960" width="0.42578125" style="11" customWidth="1"/>
    <col min="9961" max="9961" width="11.85546875" style="11" customWidth="1"/>
    <col min="9962" max="9962" width="11.7109375" style="11" customWidth="1"/>
    <col min="9963" max="9963" width="0.5703125" style="11" customWidth="1"/>
    <col min="9964" max="9964" width="11.85546875" style="11" customWidth="1"/>
    <col min="9965" max="9965" width="11.7109375" style="11" customWidth="1"/>
    <col min="9966" max="9966" width="0.5703125" style="11" customWidth="1"/>
    <col min="9967" max="9967" width="11.85546875" style="11" customWidth="1"/>
    <col min="9968" max="9968" width="11.7109375" style="11" customWidth="1"/>
    <col min="9969" max="9969" width="1.140625" style="11" customWidth="1"/>
    <col min="9970" max="9970" width="17.28515625" style="11" customWidth="1"/>
    <col min="9971" max="9971" width="0.85546875" style="11" customWidth="1"/>
    <col min="9972" max="9972" width="11.42578125" style="11" customWidth="1"/>
    <col min="9973" max="9974" width="12.28515625" style="11" customWidth="1"/>
    <col min="9975" max="9975" width="11.85546875" style="11" customWidth="1"/>
    <col min="9976" max="9978" width="12" style="11" customWidth="1"/>
    <col min="9979" max="9979" width="1.28515625" style="11" customWidth="1"/>
    <col min="9980" max="9980" width="15.28515625" style="11" customWidth="1"/>
    <col min="9981" max="9981" width="1.140625" style="11" customWidth="1"/>
    <col min="9982" max="9982" width="11.42578125" style="11" customWidth="1"/>
    <col min="9983" max="9983" width="12.28515625" style="11" customWidth="1"/>
    <col min="9984" max="9984" width="11.85546875" style="11" customWidth="1"/>
    <col min="9985" max="10204" width="9.140625" style="11"/>
    <col min="10205" max="10205" width="17.28515625" style="11" customWidth="1"/>
    <col min="10206" max="10206" width="11.42578125" style="11" customWidth="1"/>
    <col min="10207" max="10207" width="11.28515625" style="11" customWidth="1"/>
    <col min="10208" max="10208" width="0.7109375" style="11" customWidth="1"/>
    <col min="10209" max="10209" width="11.42578125" style="11" customWidth="1"/>
    <col min="10210" max="10210" width="0.5703125" style="11" customWidth="1"/>
    <col min="10211" max="10212" width="11.85546875" style="11" customWidth="1"/>
    <col min="10213" max="10213" width="0.42578125" style="11" customWidth="1"/>
    <col min="10214" max="10215" width="12" style="11" customWidth="1"/>
    <col min="10216" max="10216" width="0.42578125" style="11" customWidth="1"/>
    <col min="10217" max="10217" width="11.85546875" style="11" customWidth="1"/>
    <col min="10218" max="10218" width="11.7109375" style="11" customWidth="1"/>
    <col min="10219" max="10219" width="0.5703125" style="11" customWidth="1"/>
    <col min="10220" max="10220" width="11.85546875" style="11" customWidth="1"/>
    <col min="10221" max="10221" width="11.7109375" style="11" customWidth="1"/>
    <col min="10222" max="10222" width="0.5703125" style="11" customWidth="1"/>
    <col min="10223" max="10223" width="11.85546875" style="11" customWidth="1"/>
    <col min="10224" max="10224" width="11.7109375" style="11" customWidth="1"/>
    <col min="10225" max="10225" width="1.140625" style="11" customWidth="1"/>
    <col min="10226" max="10226" width="17.28515625" style="11" customWidth="1"/>
    <col min="10227" max="10227" width="0.85546875" style="11" customWidth="1"/>
    <col min="10228" max="10228" width="11.42578125" style="11" customWidth="1"/>
    <col min="10229" max="10230" width="12.28515625" style="11" customWidth="1"/>
    <col min="10231" max="10231" width="11.85546875" style="11" customWidth="1"/>
    <col min="10232" max="10234" width="12" style="11" customWidth="1"/>
    <col min="10235" max="10235" width="1.28515625" style="11" customWidth="1"/>
    <col min="10236" max="10236" width="15.28515625" style="11" customWidth="1"/>
    <col min="10237" max="10237" width="1.140625" style="11" customWidth="1"/>
    <col min="10238" max="10238" width="11.42578125" style="11" customWidth="1"/>
    <col min="10239" max="10239" width="12.28515625" style="11" customWidth="1"/>
    <col min="10240" max="10240" width="11.85546875" style="11" customWidth="1"/>
    <col min="10241" max="10460" width="9.140625" style="11"/>
    <col min="10461" max="10461" width="17.28515625" style="11" customWidth="1"/>
    <col min="10462" max="10462" width="11.42578125" style="11" customWidth="1"/>
    <col min="10463" max="10463" width="11.28515625" style="11" customWidth="1"/>
    <col min="10464" max="10464" width="0.7109375" style="11" customWidth="1"/>
    <col min="10465" max="10465" width="11.42578125" style="11" customWidth="1"/>
    <col min="10466" max="10466" width="0.5703125" style="11" customWidth="1"/>
    <col min="10467" max="10468" width="11.85546875" style="11" customWidth="1"/>
    <col min="10469" max="10469" width="0.42578125" style="11" customWidth="1"/>
    <col min="10470" max="10471" width="12" style="11" customWidth="1"/>
    <col min="10472" max="10472" width="0.42578125" style="11" customWidth="1"/>
    <col min="10473" max="10473" width="11.85546875" style="11" customWidth="1"/>
    <col min="10474" max="10474" width="11.7109375" style="11" customWidth="1"/>
    <col min="10475" max="10475" width="0.5703125" style="11" customWidth="1"/>
    <col min="10476" max="10476" width="11.85546875" style="11" customWidth="1"/>
    <col min="10477" max="10477" width="11.7109375" style="11" customWidth="1"/>
    <col min="10478" max="10478" width="0.5703125" style="11" customWidth="1"/>
    <col min="10479" max="10479" width="11.85546875" style="11" customWidth="1"/>
    <col min="10480" max="10480" width="11.7109375" style="11" customWidth="1"/>
    <col min="10481" max="10481" width="1.140625" style="11" customWidth="1"/>
    <col min="10482" max="10482" width="17.28515625" style="11" customWidth="1"/>
    <col min="10483" max="10483" width="0.85546875" style="11" customWidth="1"/>
    <col min="10484" max="10484" width="11.42578125" style="11" customWidth="1"/>
    <col min="10485" max="10486" width="12.28515625" style="11" customWidth="1"/>
    <col min="10487" max="10487" width="11.85546875" style="11" customWidth="1"/>
    <col min="10488" max="10490" width="12" style="11" customWidth="1"/>
    <col min="10491" max="10491" width="1.28515625" style="11" customWidth="1"/>
    <col min="10492" max="10492" width="15.28515625" style="11" customWidth="1"/>
    <col min="10493" max="10493" width="1.140625" style="11" customWidth="1"/>
    <col min="10494" max="10494" width="11.42578125" style="11" customWidth="1"/>
    <col min="10495" max="10495" width="12.28515625" style="11" customWidth="1"/>
    <col min="10496" max="10496" width="11.85546875" style="11" customWidth="1"/>
    <col min="10497" max="10716" width="9.140625" style="11"/>
    <col min="10717" max="10717" width="17.28515625" style="11" customWidth="1"/>
    <col min="10718" max="10718" width="11.42578125" style="11" customWidth="1"/>
    <col min="10719" max="10719" width="11.28515625" style="11" customWidth="1"/>
    <col min="10720" max="10720" width="0.7109375" style="11" customWidth="1"/>
    <col min="10721" max="10721" width="11.42578125" style="11" customWidth="1"/>
    <col min="10722" max="10722" width="0.5703125" style="11" customWidth="1"/>
    <col min="10723" max="10724" width="11.85546875" style="11" customWidth="1"/>
    <col min="10725" max="10725" width="0.42578125" style="11" customWidth="1"/>
    <col min="10726" max="10727" width="12" style="11" customWidth="1"/>
    <col min="10728" max="10728" width="0.42578125" style="11" customWidth="1"/>
    <col min="10729" max="10729" width="11.85546875" style="11" customWidth="1"/>
    <col min="10730" max="10730" width="11.7109375" style="11" customWidth="1"/>
    <col min="10731" max="10731" width="0.5703125" style="11" customWidth="1"/>
    <col min="10732" max="10732" width="11.85546875" style="11" customWidth="1"/>
    <col min="10733" max="10733" width="11.7109375" style="11" customWidth="1"/>
    <col min="10734" max="10734" width="0.5703125" style="11" customWidth="1"/>
    <col min="10735" max="10735" width="11.85546875" style="11" customWidth="1"/>
    <col min="10736" max="10736" width="11.7109375" style="11" customWidth="1"/>
    <col min="10737" max="10737" width="1.140625" style="11" customWidth="1"/>
    <col min="10738" max="10738" width="17.28515625" style="11" customWidth="1"/>
    <col min="10739" max="10739" width="0.85546875" style="11" customWidth="1"/>
    <col min="10740" max="10740" width="11.42578125" style="11" customWidth="1"/>
    <col min="10741" max="10742" width="12.28515625" style="11" customWidth="1"/>
    <col min="10743" max="10743" width="11.85546875" style="11" customWidth="1"/>
    <col min="10744" max="10746" width="12" style="11" customWidth="1"/>
    <col min="10747" max="10747" width="1.28515625" style="11" customWidth="1"/>
    <col min="10748" max="10748" width="15.28515625" style="11" customWidth="1"/>
    <col min="10749" max="10749" width="1.140625" style="11" customWidth="1"/>
    <col min="10750" max="10750" width="11.42578125" style="11" customWidth="1"/>
    <col min="10751" max="10751" width="12.28515625" style="11" customWidth="1"/>
    <col min="10752" max="10752" width="11.85546875" style="11" customWidth="1"/>
    <col min="10753" max="10972" width="9.140625" style="11"/>
    <col min="10973" max="10973" width="17.28515625" style="11" customWidth="1"/>
    <col min="10974" max="10974" width="11.42578125" style="11" customWidth="1"/>
    <col min="10975" max="10975" width="11.28515625" style="11" customWidth="1"/>
    <col min="10976" max="10976" width="0.7109375" style="11" customWidth="1"/>
    <col min="10977" max="10977" width="11.42578125" style="11" customWidth="1"/>
    <col min="10978" max="10978" width="0.5703125" style="11" customWidth="1"/>
    <col min="10979" max="10980" width="11.85546875" style="11" customWidth="1"/>
    <col min="10981" max="10981" width="0.42578125" style="11" customWidth="1"/>
    <col min="10982" max="10983" width="12" style="11" customWidth="1"/>
    <col min="10984" max="10984" width="0.42578125" style="11" customWidth="1"/>
    <col min="10985" max="10985" width="11.85546875" style="11" customWidth="1"/>
    <col min="10986" max="10986" width="11.7109375" style="11" customWidth="1"/>
    <col min="10987" max="10987" width="0.5703125" style="11" customWidth="1"/>
    <col min="10988" max="10988" width="11.85546875" style="11" customWidth="1"/>
    <col min="10989" max="10989" width="11.7109375" style="11" customWidth="1"/>
    <col min="10990" max="10990" width="0.5703125" style="11" customWidth="1"/>
    <col min="10991" max="10991" width="11.85546875" style="11" customWidth="1"/>
    <col min="10992" max="10992" width="11.7109375" style="11" customWidth="1"/>
    <col min="10993" max="10993" width="1.140625" style="11" customWidth="1"/>
    <col min="10994" max="10994" width="17.28515625" style="11" customWidth="1"/>
    <col min="10995" max="10995" width="0.85546875" style="11" customWidth="1"/>
    <col min="10996" max="10996" width="11.42578125" style="11" customWidth="1"/>
    <col min="10997" max="10998" width="12.28515625" style="11" customWidth="1"/>
    <col min="10999" max="10999" width="11.85546875" style="11" customWidth="1"/>
    <col min="11000" max="11002" width="12" style="11" customWidth="1"/>
    <col min="11003" max="11003" width="1.28515625" style="11" customWidth="1"/>
    <col min="11004" max="11004" width="15.28515625" style="11" customWidth="1"/>
    <col min="11005" max="11005" width="1.140625" style="11" customWidth="1"/>
    <col min="11006" max="11006" width="11.42578125" style="11" customWidth="1"/>
    <col min="11007" max="11007" width="12.28515625" style="11" customWidth="1"/>
    <col min="11008" max="11008" width="11.85546875" style="11" customWidth="1"/>
    <col min="11009" max="11228" width="9.140625" style="11"/>
    <col min="11229" max="11229" width="17.28515625" style="11" customWidth="1"/>
    <col min="11230" max="11230" width="11.42578125" style="11" customWidth="1"/>
    <col min="11231" max="11231" width="11.28515625" style="11" customWidth="1"/>
    <col min="11232" max="11232" width="0.7109375" style="11" customWidth="1"/>
    <col min="11233" max="11233" width="11.42578125" style="11" customWidth="1"/>
    <col min="11234" max="11234" width="0.5703125" style="11" customWidth="1"/>
    <col min="11235" max="11236" width="11.85546875" style="11" customWidth="1"/>
    <col min="11237" max="11237" width="0.42578125" style="11" customWidth="1"/>
    <col min="11238" max="11239" width="12" style="11" customWidth="1"/>
    <col min="11240" max="11240" width="0.42578125" style="11" customWidth="1"/>
    <col min="11241" max="11241" width="11.85546875" style="11" customWidth="1"/>
    <col min="11242" max="11242" width="11.7109375" style="11" customWidth="1"/>
    <col min="11243" max="11243" width="0.5703125" style="11" customWidth="1"/>
    <col min="11244" max="11244" width="11.85546875" style="11" customWidth="1"/>
    <col min="11245" max="11245" width="11.7109375" style="11" customWidth="1"/>
    <col min="11246" max="11246" width="0.5703125" style="11" customWidth="1"/>
    <col min="11247" max="11247" width="11.85546875" style="11" customWidth="1"/>
    <col min="11248" max="11248" width="11.7109375" style="11" customWidth="1"/>
    <col min="11249" max="11249" width="1.140625" style="11" customWidth="1"/>
    <col min="11250" max="11250" width="17.28515625" style="11" customWidth="1"/>
    <col min="11251" max="11251" width="0.85546875" style="11" customWidth="1"/>
    <col min="11252" max="11252" width="11.42578125" style="11" customWidth="1"/>
    <col min="11253" max="11254" width="12.28515625" style="11" customWidth="1"/>
    <col min="11255" max="11255" width="11.85546875" style="11" customWidth="1"/>
    <col min="11256" max="11258" width="12" style="11" customWidth="1"/>
    <col min="11259" max="11259" width="1.28515625" style="11" customWidth="1"/>
    <col min="11260" max="11260" width="15.28515625" style="11" customWidth="1"/>
    <col min="11261" max="11261" width="1.140625" style="11" customWidth="1"/>
    <col min="11262" max="11262" width="11.42578125" style="11" customWidth="1"/>
    <col min="11263" max="11263" width="12.28515625" style="11" customWidth="1"/>
    <col min="11264" max="11264" width="11.85546875" style="11" customWidth="1"/>
    <col min="11265" max="11484" width="9.140625" style="11"/>
    <col min="11485" max="11485" width="17.28515625" style="11" customWidth="1"/>
    <col min="11486" max="11486" width="11.42578125" style="11" customWidth="1"/>
    <col min="11487" max="11487" width="11.28515625" style="11" customWidth="1"/>
    <col min="11488" max="11488" width="0.7109375" style="11" customWidth="1"/>
    <col min="11489" max="11489" width="11.42578125" style="11" customWidth="1"/>
    <col min="11490" max="11490" width="0.5703125" style="11" customWidth="1"/>
    <col min="11491" max="11492" width="11.85546875" style="11" customWidth="1"/>
    <col min="11493" max="11493" width="0.42578125" style="11" customWidth="1"/>
    <col min="11494" max="11495" width="12" style="11" customWidth="1"/>
    <col min="11496" max="11496" width="0.42578125" style="11" customWidth="1"/>
    <col min="11497" max="11497" width="11.85546875" style="11" customWidth="1"/>
    <col min="11498" max="11498" width="11.7109375" style="11" customWidth="1"/>
    <col min="11499" max="11499" width="0.5703125" style="11" customWidth="1"/>
    <col min="11500" max="11500" width="11.85546875" style="11" customWidth="1"/>
    <col min="11501" max="11501" width="11.7109375" style="11" customWidth="1"/>
    <col min="11502" max="11502" width="0.5703125" style="11" customWidth="1"/>
    <col min="11503" max="11503" width="11.85546875" style="11" customWidth="1"/>
    <col min="11504" max="11504" width="11.7109375" style="11" customWidth="1"/>
    <col min="11505" max="11505" width="1.140625" style="11" customWidth="1"/>
    <col min="11506" max="11506" width="17.28515625" style="11" customWidth="1"/>
    <col min="11507" max="11507" width="0.85546875" style="11" customWidth="1"/>
    <col min="11508" max="11508" width="11.42578125" style="11" customWidth="1"/>
    <col min="11509" max="11510" width="12.28515625" style="11" customWidth="1"/>
    <col min="11511" max="11511" width="11.85546875" style="11" customWidth="1"/>
    <col min="11512" max="11514" width="12" style="11" customWidth="1"/>
    <col min="11515" max="11515" width="1.28515625" style="11" customWidth="1"/>
    <col min="11516" max="11516" width="15.28515625" style="11" customWidth="1"/>
    <col min="11517" max="11517" width="1.140625" style="11" customWidth="1"/>
    <col min="11518" max="11518" width="11.42578125" style="11" customWidth="1"/>
    <col min="11519" max="11519" width="12.28515625" style="11" customWidth="1"/>
    <col min="11520" max="11520" width="11.85546875" style="11" customWidth="1"/>
    <col min="11521" max="11740" width="9.140625" style="11"/>
    <col min="11741" max="11741" width="17.28515625" style="11" customWidth="1"/>
    <col min="11742" max="11742" width="11.42578125" style="11" customWidth="1"/>
    <col min="11743" max="11743" width="11.28515625" style="11" customWidth="1"/>
    <col min="11744" max="11744" width="0.7109375" style="11" customWidth="1"/>
    <col min="11745" max="11745" width="11.42578125" style="11" customWidth="1"/>
    <col min="11746" max="11746" width="0.5703125" style="11" customWidth="1"/>
    <col min="11747" max="11748" width="11.85546875" style="11" customWidth="1"/>
    <col min="11749" max="11749" width="0.42578125" style="11" customWidth="1"/>
    <col min="11750" max="11751" width="12" style="11" customWidth="1"/>
    <col min="11752" max="11752" width="0.42578125" style="11" customWidth="1"/>
    <col min="11753" max="11753" width="11.85546875" style="11" customWidth="1"/>
    <col min="11754" max="11754" width="11.7109375" style="11" customWidth="1"/>
    <col min="11755" max="11755" width="0.5703125" style="11" customWidth="1"/>
    <col min="11756" max="11756" width="11.85546875" style="11" customWidth="1"/>
    <col min="11757" max="11757" width="11.7109375" style="11" customWidth="1"/>
    <col min="11758" max="11758" width="0.5703125" style="11" customWidth="1"/>
    <col min="11759" max="11759" width="11.85546875" style="11" customWidth="1"/>
    <col min="11760" max="11760" width="11.7109375" style="11" customWidth="1"/>
    <col min="11761" max="11761" width="1.140625" style="11" customWidth="1"/>
    <col min="11762" max="11762" width="17.28515625" style="11" customWidth="1"/>
    <col min="11763" max="11763" width="0.85546875" style="11" customWidth="1"/>
    <col min="11764" max="11764" width="11.42578125" style="11" customWidth="1"/>
    <col min="11765" max="11766" width="12.28515625" style="11" customWidth="1"/>
    <col min="11767" max="11767" width="11.85546875" style="11" customWidth="1"/>
    <col min="11768" max="11770" width="12" style="11" customWidth="1"/>
    <col min="11771" max="11771" width="1.28515625" style="11" customWidth="1"/>
    <col min="11772" max="11772" width="15.28515625" style="11" customWidth="1"/>
    <col min="11773" max="11773" width="1.140625" style="11" customWidth="1"/>
    <col min="11774" max="11774" width="11.42578125" style="11" customWidth="1"/>
    <col min="11775" max="11775" width="12.28515625" style="11" customWidth="1"/>
    <col min="11776" max="11776" width="11.85546875" style="11" customWidth="1"/>
    <col min="11777" max="11996" width="9.140625" style="11"/>
    <col min="11997" max="11997" width="17.28515625" style="11" customWidth="1"/>
    <col min="11998" max="11998" width="11.42578125" style="11" customWidth="1"/>
    <col min="11999" max="11999" width="11.28515625" style="11" customWidth="1"/>
    <col min="12000" max="12000" width="0.7109375" style="11" customWidth="1"/>
    <col min="12001" max="12001" width="11.42578125" style="11" customWidth="1"/>
    <col min="12002" max="12002" width="0.5703125" style="11" customWidth="1"/>
    <col min="12003" max="12004" width="11.85546875" style="11" customWidth="1"/>
    <col min="12005" max="12005" width="0.42578125" style="11" customWidth="1"/>
    <col min="12006" max="12007" width="12" style="11" customWidth="1"/>
    <col min="12008" max="12008" width="0.42578125" style="11" customWidth="1"/>
    <col min="12009" max="12009" width="11.85546875" style="11" customWidth="1"/>
    <col min="12010" max="12010" width="11.7109375" style="11" customWidth="1"/>
    <col min="12011" max="12011" width="0.5703125" style="11" customWidth="1"/>
    <col min="12012" max="12012" width="11.85546875" style="11" customWidth="1"/>
    <col min="12013" max="12013" width="11.7109375" style="11" customWidth="1"/>
    <col min="12014" max="12014" width="0.5703125" style="11" customWidth="1"/>
    <col min="12015" max="12015" width="11.85546875" style="11" customWidth="1"/>
    <col min="12016" max="12016" width="11.7109375" style="11" customWidth="1"/>
    <col min="12017" max="12017" width="1.140625" style="11" customWidth="1"/>
    <col min="12018" max="12018" width="17.28515625" style="11" customWidth="1"/>
    <col min="12019" max="12019" width="0.85546875" style="11" customWidth="1"/>
    <col min="12020" max="12020" width="11.42578125" style="11" customWidth="1"/>
    <col min="12021" max="12022" width="12.28515625" style="11" customWidth="1"/>
    <col min="12023" max="12023" width="11.85546875" style="11" customWidth="1"/>
    <col min="12024" max="12026" width="12" style="11" customWidth="1"/>
    <col min="12027" max="12027" width="1.28515625" style="11" customWidth="1"/>
    <col min="12028" max="12028" width="15.28515625" style="11" customWidth="1"/>
    <col min="12029" max="12029" width="1.140625" style="11" customWidth="1"/>
    <col min="12030" max="12030" width="11.42578125" style="11" customWidth="1"/>
    <col min="12031" max="12031" width="12.28515625" style="11" customWidth="1"/>
    <col min="12032" max="12032" width="11.85546875" style="11" customWidth="1"/>
    <col min="12033" max="12252" width="9.140625" style="11"/>
    <col min="12253" max="12253" width="17.28515625" style="11" customWidth="1"/>
    <col min="12254" max="12254" width="11.42578125" style="11" customWidth="1"/>
    <col min="12255" max="12255" width="11.28515625" style="11" customWidth="1"/>
    <col min="12256" max="12256" width="0.7109375" style="11" customWidth="1"/>
    <col min="12257" max="12257" width="11.42578125" style="11" customWidth="1"/>
    <col min="12258" max="12258" width="0.5703125" style="11" customWidth="1"/>
    <col min="12259" max="12260" width="11.85546875" style="11" customWidth="1"/>
    <col min="12261" max="12261" width="0.42578125" style="11" customWidth="1"/>
    <col min="12262" max="12263" width="12" style="11" customWidth="1"/>
    <col min="12264" max="12264" width="0.42578125" style="11" customWidth="1"/>
    <col min="12265" max="12265" width="11.85546875" style="11" customWidth="1"/>
    <col min="12266" max="12266" width="11.7109375" style="11" customWidth="1"/>
    <col min="12267" max="12267" width="0.5703125" style="11" customWidth="1"/>
    <col min="12268" max="12268" width="11.85546875" style="11" customWidth="1"/>
    <col min="12269" max="12269" width="11.7109375" style="11" customWidth="1"/>
    <col min="12270" max="12270" width="0.5703125" style="11" customWidth="1"/>
    <col min="12271" max="12271" width="11.85546875" style="11" customWidth="1"/>
    <col min="12272" max="12272" width="11.7109375" style="11" customWidth="1"/>
    <col min="12273" max="12273" width="1.140625" style="11" customWidth="1"/>
    <col min="12274" max="12274" width="17.28515625" style="11" customWidth="1"/>
    <col min="12275" max="12275" width="0.85546875" style="11" customWidth="1"/>
    <col min="12276" max="12276" width="11.42578125" style="11" customWidth="1"/>
    <col min="12277" max="12278" width="12.28515625" style="11" customWidth="1"/>
    <col min="12279" max="12279" width="11.85546875" style="11" customWidth="1"/>
    <col min="12280" max="12282" width="12" style="11" customWidth="1"/>
    <col min="12283" max="12283" width="1.28515625" style="11" customWidth="1"/>
    <col min="12284" max="12284" width="15.28515625" style="11" customWidth="1"/>
    <col min="12285" max="12285" width="1.140625" style="11" customWidth="1"/>
    <col min="12286" max="12286" width="11.42578125" style="11" customWidth="1"/>
    <col min="12287" max="12287" width="12.28515625" style="11" customWidth="1"/>
    <col min="12288" max="12288" width="11.85546875" style="11" customWidth="1"/>
    <col min="12289" max="12508" width="9.140625" style="11"/>
    <col min="12509" max="12509" width="17.28515625" style="11" customWidth="1"/>
    <col min="12510" max="12510" width="11.42578125" style="11" customWidth="1"/>
    <col min="12511" max="12511" width="11.28515625" style="11" customWidth="1"/>
    <col min="12512" max="12512" width="0.7109375" style="11" customWidth="1"/>
    <col min="12513" max="12513" width="11.42578125" style="11" customWidth="1"/>
    <col min="12514" max="12514" width="0.5703125" style="11" customWidth="1"/>
    <col min="12515" max="12516" width="11.85546875" style="11" customWidth="1"/>
    <col min="12517" max="12517" width="0.42578125" style="11" customWidth="1"/>
    <col min="12518" max="12519" width="12" style="11" customWidth="1"/>
    <col min="12520" max="12520" width="0.42578125" style="11" customWidth="1"/>
    <col min="12521" max="12521" width="11.85546875" style="11" customWidth="1"/>
    <col min="12522" max="12522" width="11.7109375" style="11" customWidth="1"/>
    <col min="12523" max="12523" width="0.5703125" style="11" customWidth="1"/>
    <col min="12524" max="12524" width="11.85546875" style="11" customWidth="1"/>
    <col min="12525" max="12525" width="11.7109375" style="11" customWidth="1"/>
    <col min="12526" max="12526" width="0.5703125" style="11" customWidth="1"/>
    <col min="12527" max="12527" width="11.85546875" style="11" customWidth="1"/>
    <col min="12528" max="12528" width="11.7109375" style="11" customWidth="1"/>
    <col min="12529" max="12529" width="1.140625" style="11" customWidth="1"/>
    <col min="12530" max="12530" width="17.28515625" style="11" customWidth="1"/>
    <col min="12531" max="12531" width="0.85546875" style="11" customWidth="1"/>
    <col min="12532" max="12532" width="11.42578125" style="11" customWidth="1"/>
    <col min="12533" max="12534" width="12.28515625" style="11" customWidth="1"/>
    <col min="12535" max="12535" width="11.85546875" style="11" customWidth="1"/>
    <col min="12536" max="12538" width="12" style="11" customWidth="1"/>
    <col min="12539" max="12539" width="1.28515625" style="11" customWidth="1"/>
    <col min="12540" max="12540" width="15.28515625" style="11" customWidth="1"/>
    <col min="12541" max="12541" width="1.140625" style="11" customWidth="1"/>
    <col min="12542" max="12542" width="11.42578125" style="11" customWidth="1"/>
    <col min="12543" max="12543" width="12.28515625" style="11" customWidth="1"/>
    <col min="12544" max="12544" width="11.85546875" style="11" customWidth="1"/>
    <col min="12545" max="12764" width="9.140625" style="11"/>
    <col min="12765" max="12765" width="17.28515625" style="11" customWidth="1"/>
    <col min="12766" max="12766" width="11.42578125" style="11" customWidth="1"/>
    <col min="12767" max="12767" width="11.28515625" style="11" customWidth="1"/>
    <col min="12768" max="12768" width="0.7109375" style="11" customWidth="1"/>
    <col min="12769" max="12769" width="11.42578125" style="11" customWidth="1"/>
    <col min="12770" max="12770" width="0.5703125" style="11" customWidth="1"/>
    <col min="12771" max="12772" width="11.85546875" style="11" customWidth="1"/>
    <col min="12773" max="12773" width="0.42578125" style="11" customWidth="1"/>
    <col min="12774" max="12775" width="12" style="11" customWidth="1"/>
    <col min="12776" max="12776" width="0.42578125" style="11" customWidth="1"/>
    <col min="12777" max="12777" width="11.85546875" style="11" customWidth="1"/>
    <col min="12778" max="12778" width="11.7109375" style="11" customWidth="1"/>
    <col min="12779" max="12779" width="0.5703125" style="11" customWidth="1"/>
    <col min="12780" max="12780" width="11.85546875" style="11" customWidth="1"/>
    <col min="12781" max="12781" width="11.7109375" style="11" customWidth="1"/>
    <col min="12782" max="12782" width="0.5703125" style="11" customWidth="1"/>
    <col min="12783" max="12783" width="11.85546875" style="11" customWidth="1"/>
    <col min="12784" max="12784" width="11.7109375" style="11" customWidth="1"/>
    <col min="12785" max="12785" width="1.140625" style="11" customWidth="1"/>
    <col min="12786" max="12786" width="17.28515625" style="11" customWidth="1"/>
    <col min="12787" max="12787" width="0.85546875" style="11" customWidth="1"/>
    <col min="12788" max="12788" width="11.42578125" style="11" customWidth="1"/>
    <col min="12789" max="12790" width="12.28515625" style="11" customWidth="1"/>
    <col min="12791" max="12791" width="11.85546875" style="11" customWidth="1"/>
    <col min="12792" max="12794" width="12" style="11" customWidth="1"/>
    <col min="12795" max="12795" width="1.28515625" style="11" customWidth="1"/>
    <col min="12796" max="12796" width="15.28515625" style="11" customWidth="1"/>
    <col min="12797" max="12797" width="1.140625" style="11" customWidth="1"/>
    <col min="12798" max="12798" width="11.42578125" style="11" customWidth="1"/>
    <col min="12799" max="12799" width="12.28515625" style="11" customWidth="1"/>
    <col min="12800" max="12800" width="11.85546875" style="11" customWidth="1"/>
    <col min="12801" max="13020" width="9.140625" style="11"/>
    <col min="13021" max="13021" width="17.28515625" style="11" customWidth="1"/>
    <col min="13022" max="13022" width="11.42578125" style="11" customWidth="1"/>
    <col min="13023" max="13023" width="11.28515625" style="11" customWidth="1"/>
    <col min="13024" max="13024" width="0.7109375" style="11" customWidth="1"/>
    <col min="13025" max="13025" width="11.42578125" style="11" customWidth="1"/>
    <col min="13026" max="13026" width="0.5703125" style="11" customWidth="1"/>
    <col min="13027" max="13028" width="11.85546875" style="11" customWidth="1"/>
    <col min="13029" max="13029" width="0.42578125" style="11" customWidth="1"/>
    <col min="13030" max="13031" width="12" style="11" customWidth="1"/>
    <col min="13032" max="13032" width="0.42578125" style="11" customWidth="1"/>
    <col min="13033" max="13033" width="11.85546875" style="11" customWidth="1"/>
    <col min="13034" max="13034" width="11.7109375" style="11" customWidth="1"/>
    <col min="13035" max="13035" width="0.5703125" style="11" customWidth="1"/>
    <col min="13036" max="13036" width="11.85546875" style="11" customWidth="1"/>
    <col min="13037" max="13037" width="11.7109375" style="11" customWidth="1"/>
    <col min="13038" max="13038" width="0.5703125" style="11" customWidth="1"/>
    <col min="13039" max="13039" width="11.85546875" style="11" customWidth="1"/>
    <col min="13040" max="13040" width="11.7109375" style="11" customWidth="1"/>
    <col min="13041" max="13041" width="1.140625" style="11" customWidth="1"/>
    <col min="13042" max="13042" width="17.28515625" style="11" customWidth="1"/>
    <col min="13043" max="13043" width="0.85546875" style="11" customWidth="1"/>
    <col min="13044" max="13044" width="11.42578125" style="11" customWidth="1"/>
    <col min="13045" max="13046" width="12.28515625" style="11" customWidth="1"/>
    <col min="13047" max="13047" width="11.85546875" style="11" customWidth="1"/>
    <col min="13048" max="13050" width="12" style="11" customWidth="1"/>
    <col min="13051" max="13051" width="1.28515625" style="11" customWidth="1"/>
    <col min="13052" max="13052" width="15.28515625" style="11" customWidth="1"/>
    <col min="13053" max="13053" width="1.140625" style="11" customWidth="1"/>
    <col min="13054" max="13054" width="11.42578125" style="11" customWidth="1"/>
    <col min="13055" max="13055" width="12.28515625" style="11" customWidth="1"/>
    <col min="13056" max="13056" width="11.85546875" style="11" customWidth="1"/>
    <col min="13057" max="13276" width="9.140625" style="11"/>
    <col min="13277" max="13277" width="17.28515625" style="11" customWidth="1"/>
    <col min="13278" max="13278" width="11.42578125" style="11" customWidth="1"/>
    <col min="13279" max="13279" width="11.28515625" style="11" customWidth="1"/>
    <col min="13280" max="13280" width="0.7109375" style="11" customWidth="1"/>
    <col min="13281" max="13281" width="11.42578125" style="11" customWidth="1"/>
    <col min="13282" max="13282" width="0.5703125" style="11" customWidth="1"/>
    <col min="13283" max="13284" width="11.85546875" style="11" customWidth="1"/>
    <col min="13285" max="13285" width="0.42578125" style="11" customWidth="1"/>
    <col min="13286" max="13287" width="12" style="11" customWidth="1"/>
    <col min="13288" max="13288" width="0.42578125" style="11" customWidth="1"/>
    <col min="13289" max="13289" width="11.85546875" style="11" customWidth="1"/>
    <col min="13290" max="13290" width="11.7109375" style="11" customWidth="1"/>
    <col min="13291" max="13291" width="0.5703125" style="11" customWidth="1"/>
    <col min="13292" max="13292" width="11.85546875" style="11" customWidth="1"/>
    <col min="13293" max="13293" width="11.7109375" style="11" customWidth="1"/>
    <col min="13294" max="13294" width="0.5703125" style="11" customWidth="1"/>
    <col min="13295" max="13295" width="11.85546875" style="11" customWidth="1"/>
    <col min="13296" max="13296" width="11.7109375" style="11" customWidth="1"/>
    <col min="13297" max="13297" width="1.140625" style="11" customWidth="1"/>
    <col min="13298" max="13298" width="17.28515625" style="11" customWidth="1"/>
    <col min="13299" max="13299" width="0.85546875" style="11" customWidth="1"/>
    <col min="13300" max="13300" width="11.42578125" style="11" customWidth="1"/>
    <col min="13301" max="13302" width="12.28515625" style="11" customWidth="1"/>
    <col min="13303" max="13303" width="11.85546875" style="11" customWidth="1"/>
    <col min="13304" max="13306" width="12" style="11" customWidth="1"/>
    <col min="13307" max="13307" width="1.28515625" style="11" customWidth="1"/>
    <col min="13308" max="13308" width="15.28515625" style="11" customWidth="1"/>
    <col min="13309" max="13309" width="1.140625" style="11" customWidth="1"/>
    <col min="13310" max="13310" width="11.42578125" style="11" customWidth="1"/>
    <col min="13311" max="13311" width="12.28515625" style="11" customWidth="1"/>
    <col min="13312" max="13312" width="11.85546875" style="11" customWidth="1"/>
    <col min="13313" max="13532" width="9.140625" style="11"/>
    <col min="13533" max="13533" width="17.28515625" style="11" customWidth="1"/>
    <col min="13534" max="13534" width="11.42578125" style="11" customWidth="1"/>
    <col min="13535" max="13535" width="11.28515625" style="11" customWidth="1"/>
    <col min="13536" max="13536" width="0.7109375" style="11" customWidth="1"/>
    <col min="13537" max="13537" width="11.42578125" style="11" customWidth="1"/>
    <col min="13538" max="13538" width="0.5703125" style="11" customWidth="1"/>
    <col min="13539" max="13540" width="11.85546875" style="11" customWidth="1"/>
    <col min="13541" max="13541" width="0.42578125" style="11" customWidth="1"/>
    <col min="13542" max="13543" width="12" style="11" customWidth="1"/>
    <col min="13544" max="13544" width="0.42578125" style="11" customWidth="1"/>
    <col min="13545" max="13545" width="11.85546875" style="11" customWidth="1"/>
    <col min="13546" max="13546" width="11.7109375" style="11" customWidth="1"/>
    <col min="13547" max="13547" width="0.5703125" style="11" customWidth="1"/>
    <col min="13548" max="13548" width="11.85546875" style="11" customWidth="1"/>
    <col min="13549" max="13549" width="11.7109375" style="11" customWidth="1"/>
    <col min="13550" max="13550" width="0.5703125" style="11" customWidth="1"/>
    <col min="13551" max="13551" width="11.85546875" style="11" customWidth="1"/>
    <col min="13552" max="13552" width="11.7109375" style="11" customWidth="1"/>
    <col min="13553" max="13553" width="1.140625" style="11" customWidth="1"/>
    <col min="13554" max="13554" width="17.28515625" style="11" customWidth="1"/>
    <col min="13555" max="13555" width="0.85546875" style="11" customWidth="1"/>
    <col min="13556" max="13556" width="11.42578125" style="11" customWidth="1"/>
    <col min="13557" max="13558" width="12.28515625" style="11" customWidth="1"/>
    <col min="13559" max="13559" width="11.85546875" style="11" customWidth="1"/>
    <col min="13560" max="13562" width="12" style="11" customWidth="1"/>
    <col min="13563" max="13563" width="1.28515625" style="11" customWidth="1"/>
    <col min="13564" max="13564" width="15.28515625" style="11" customWidth="1"/>
    <col min="13565" max="13565" width="1.140625" style="11" customWidth="1"/>
    <col min="13566" max="13566" width="11.42578125" style="11" customWidth="1"/>
    <col min="13567" max="13567" width="12.28515625" style="11" customWidth="1"/>
    <col min="13568" max="13568" width="11.85546875" style="11" customWidth="1"/>
    <col min="13569" max="13788" width="9.140625" style="11"/>
    <col min="13789" max="13789" width="17.28515625" style="11" customWidth="1"/>
    <col min="13790" max="13790" width="11.42578125" style="11" customWidth="1"/>
    <col min="13791" max="13791" width="11.28515625" style="11" customWidth="1"/>
    <col min="13792" max="13792" width="0.7109375" style="11" customWidth="1"/>
    <col min="13793" max="13793" width="11.42578125" style="11" customWidth="1"/>
    <col min="13794" max="13794" width="0.5703125" style="11" customWidth="1"/>
    <col min="13795" max="13796" width="11.85546875" style="11" customWidth="1"/>
    <col min="13797" max="13797" width="0.42578125" style="11" customWidth="1"/>
    <col min="13798" max="13799" width="12" style="11" customWidth="1"/>
    <col min="13800" max="13800" width="0.42578125" style="11" customWidth="1"/>
    <col min="13801" max="13801" width="11.85546875" style="11" customWidth="1"/>
    <col min="13802" max="13802" width="11.7109375" style="11" customWidth="1"/>
    <col min="13803" max="13803" width="0.5703125" style="11" customWidth="1"/>
    <col min="13804" max="13804" width="11.85546875" style="11" customWidth="1"/>
    <col min="13805" max="13805" width="11.7109375" style="11" customWidth="1"/>
    <col min="13806" max="13806" width="0.5703125" style="11" customWidth="1"/>
    <col min="13807" max="13807" width="11.85546875" style="11" customWidth="1"/>
    <col min="13808" max="13808" width="11.7109375" style="11" customWidth="1"/>
    <col min="13809" max="13809" width="1.140625" style="11" customWidth="1"/>
    <col min="13810" max="13810" width="17.28515625" style="11" customWidth="1"/>
    <col min="13811" max="13811" width="0.85546875" style="11" customWidth="1"/>
    <col min="13812" max="13812" width="11.42578125" style="11" customWidth="1"/>
    <col min="13813" max="13814" width="12.28515625" style="11" customWidth="1"/>
    <col min="13815" max="13815" width="11.85546875" style="11" customWidth="1"/>
    <col min="13816" max="13818" width="12" style="11" customWidth="1"/>
    <col min="13819" max="13819" width="1.28515625" style="11" customWidth="1"/>
    <col min="13820" max="13820" width="15.28515625" style="11" customWidth="1"/>
    <col min="13821" max="13821" width="1.140625" style="11" customWidth="1"/>
    <col min="13822" max="13822" width="11.42578125" style="11" customWidth="1"/>
    <col min="13823" max="13823" width="12.28515625" style="11" customWidth="1"/>
    <col min="13824" max="13824" width="11.85546875" style="11" customWidth="1"/>
    <col min="13825" max="14044" width="9.140625" style="11"/>
    <col min="14045" max="14045" width="17.28515625" style="11" customWidth="1"/>
    <col min="14046" max="14046" width="11.42578125" style="11" customWidth="1"/>
    <col min="14047" max="14047" width="11.28515625" style="11" customWidth="1"/>
    <col min="14048" max="14048" width="0.7109375" style="11" customWidth="1"/>
    <col min="14049" max="14049" width="11.42578125" style="11" customWidth="1"/>
    <col min="14050" max="14050" width="0.5703125" style="11" customWidth="1"/>
    <col min="14051" max="14052" width="11.85546875" style="11" customWidth="1"/>
    <col min="14053" max="14053" width="0.42578125" style="11" customWidth="1"/>
    <col min="14054" max="14055" width="12" style="11" customWidth="1"/>
    <col min="14056" max="14056" width="0.42578125" style="11" customWidth="1"/>
    <col min="14057" max="14057" width="11.85546875" style="11" customWidth="1"/>
    <col min="14058" max="14058" width="11.7109375" style="11" customWidth="1"/>
    <col min="14059" max="14059" width="0.5703125" style="11" customWidth="1"/>
    <col min="14060" max="14060" width="11.85546875" style="11" customWidth="1"/>
    <col min="14061" max="14061" width="11.7109375" style="11" customWidth="1"/>
    <col min="14062" max="14062" width="0.5703125" style="11" customWidth="1"/>
    <col min="14063" max="14063" width="11.85546875" style="11" customWidth="1"/>
    <col min="14064" max="14064" width="11.7109375" style="11" customWidth="1"/>
    <col min="14065" max="14065" width="1.140625" style="11" customWidth="1"/>
    <col min="14066" max="14066" width="17.28515625" style="11" customWidth="1"/>
    <col min="14067" max="14067" width="0.85546875" style="11" customWidth="1"/>
    <col min="14068" max="14068" width="11.42578125" style="11" customWidth="1"/>
    <col min="14069" max="14070" width="12.28515625" style="11" customWidth="1"/>
    <col min="14071" max="14071" width="11.85546875" style="11" customWidth="1"/>
    <col min="14072" max="14074" width="12" style="11" customWidth="1"/>
    <col min="14075" max="14075" width="1.28515625" style="11" customWidth="1"/>
    <col min="14076" max="14076" width="15.28515625" style="11" customWidth="1"/>
    <col min="14077" max="14077" width="1.140625" style="11" customWidth="1"/>
    <col min="14078" max="14078" width="11.42578125" style="11" customWidth="1"/>
    <col min="14079" max="14079" width="12.28515625" style="11" customWidth="1"/>
    <col min="14080" max="14080" width="11.85546875" style="11" customWidth="1"/>
    <col min="14081" max="14300" width="9.140625" style="11"/>
    <col min="14301" max="14301" width="17.28515625" style="11" customWidth="1"/>
    <col min="14302" max="14302" width="11.42578125" style="11" customWidth="1"/>
    <col min="14303" max="14303" width="11.28515625" style="11" customWidth="1"/>
    <col min="14304" max="14304" width="0.7109375" style="11" customWidth="1"/>
    <col min="14305" max="14305" width="11.42578125" style="11" customWidth="1"/>
    <col min="14306" max="14306" width="0.5703125" style="11" customWidth="1"/>
    <col min="14307" max="14308" width="11.85546875" style="11" customWidth="1"/>
    <col min="14309" max="14309" width="0.42578125" style="11" customWidth="1"/>
    <col min="14310" max="14311" width="12" style="11" customWidth="1"/>
    <col min="14312" max="14312" width="0.42578125" style="11" customWidth="1"/>
    <col min="14313" max="14313" width="11.85546875" style="11" customWidth="1"/>
    <col min="14314" max="14314" width="11.7109375" style="11" customWidth="1"/>
    <col min="14315" max="14315" width="0.5703125" style="11" customWidth="1"/>
    <col min="14316" max="14316" width="11.85546875" style="11" customWidth="1"/>
    <col min="14317" max="14317" width="11.7109375" style="11" customWidth="1"/>
    <col min="14318" max="14318" width="0.5703125" style="11" customWidth="1"/>
    <col min="14319" max="14319" width="11.85546875" style="11" customWidth="1"/>
    <col min="14320" max="14320" width="11.7109375" style="11" customWidth="1"/>
    <col min="14321" max="14321" width="1.140625" style="11" customWidth="1"/>
    <col min="14322" max="14322" width="17.28515625" style="11" customWidth="1"/>
    <col min="14323" max="14323" width="0.85546875" style="11" customWidth="1"/>
    <col min="14324" max="14324" width="11.42578125" style="11" customWidth="1"/>
    <col min="14325" max="14326" width="12.28515625" style="11" customWidth="1"/>
    <col min="14327" max="14327" width="11.85546875" style="11" customWidth="1"/>
    <col min="14328" max="14330" width="12" style="11" customWidth="1"/>
    <col min="14331" max="14331" width="1.28515625" style="11" customWidth="1"/>
    <col min="14332" max="14332" width="15.28515625" style="11" customWidth="1"/>
    <col min="14333" max="14333" width="1.140625" style="11" customWidth="1"/>
    <col min="14334" max="14334" width="11.42578125" style="11" customWidth="1"/>
    <col min="14335" max="14335" width="12.28515625" style="11" customWidth="1"/>
    <col min="14336" max="14336" width="11.85546875" style="11" customWidth="1"/>
    <col min="14337" max="14556" width="9.140625" style="11"/>
    <col min="14557" max="14557" width="17.28515625" style="11" customWidth="1"/>
    <col min="14558" max="14558" width="11.42578125" style="11" customWidth="1"/>
    <col min="14559" max="14559" width="11.28515625" style="11" customWidth="1"/>
    <col min="14560" max="14560" width="0.7109375" style="11" customWidth="1"/>
    <col min="14561" max="14561" width="11.42578125" style="11" customWidth="1"/>
    <col min="14562" max="14562" width="0.5703125" style="11" customWidth="1"/>
    <col min="14563" max="14564" width="11.85546875" style="11" customWidth="1"/>
    <col min="14565" max="14565" width="0.42578125" style="11" customWidth="1"/>
    <col min="14566" max="14567" width="12" style="11" customWidth="1"/>
    <col min="14568" max="14568" width="0.42578125" style="11" customWidth="1"/>
    <col min="14569" max="14569" width="11.85546875" style="11" customWidth="1"/>
    <col min="14570" max="14570" width="11.7109375" style="11" customWidth="1"/>
    <col min="14571" max="14571" width="0.5703125" style="11" customWidth="1"/>
    <col min="14572" max="14572" width="11.85546875" style="11" customWidth="1"/>
    <col min="14573" max="14573" width="11.7109375" style="11" customWidth="1"/>
    <col min="14574" max="14574" width="0.5703125" style="11" customWidth="1"/>
    <col min="14575" max="14575" width="11.85546875" style="11" customWidth="1"/>
    <col min="14576" max="14576" width="11.7109375" style="11" customWidth="1"/>
    <col min="14577" max="14577" width="1.140625" style="11" customWidth="1"/>
    <col min="14578" max="14578" width="17.28515625" style="11" customWidth="1"/>
    <col min="14579" max="14579" width="0.85546875" style="11" customWidth="1"/>
    <col min="14580" max="14580" width="11.42578125" style="11" customWidth="1"/>
    <col min="14581" max="14582" width="12.28515625" style="11" customWidth="1"/>
    <col min="14583" max="14583" width="11.85546875" style="11" customWidth="1"/>
    <col min="14584" max="14586" width="12" style="11" customWidth="1"/>
    <col min="14587" max="14587" width="1.28515625" style="11" customWidth="1"/>
    <col min="14588" max="14588" width="15.28515625" style="11" customWidth="1"/>
    <col min="14589" max="14589" width="1.140625" style="11" customWidth="1"/>
    <col min="14590" max="14590" width="11.42578125" style="11" customWidth="1"/>
    <col min="14591" max="14591" width="12.28515625" style="11" customWidth="1"/>
    <col min="14592" max="14592" width="11.85546875" style="11" customWidth="1"/>
    <col min="14593" max="14812" width="9.140625" style="11"/>
    <col min="14813" max="14813" width="17.28515625" style="11" customWidth="1"/>
    <col min="14814" max="14814" width="11.42578125" style="11" customWidth="1"/>
    <col min="14815" max="14815" width="11.28515625" style="11" customWidth="1"/>
    <col min="14816" max="14816" width="0.7109375" style="11" customWidth="1"/>
    <col min="14817" max="14817" width="11.42578125" style="11" customWidth="1"/>
    <col min="14818" max="14818" width="0.5703125" style="11" customWidth="1"/>
    <col min="14819" max="14820" width="11.85546875" style="11" customWidth="1"/>
    <col min="14821" max="14821" width="0.42578125" style="11" customWidth="1"/>
    <col min="14822" max="14823" width="12" style="11" customWidth="1"/>
    <col min="14824" max="14824" width="0.42578125" style="11" customWidth="1"/>
    <col min="14825" max="14825" width="11.85546875" style="11" customWidth="1"/>
    <col min="14826" max="14826" width="11.7109375" style="11" customWidth="1"/>
    <col min="14827" max="14827" width="0.5703125" style="11" customWidth="1"/>
    <col min="14828" max="14828" width="11.85546875" style="11" customWidth="1"/>
    <col min="14829" max="14829" width="11.7109375" style="11" customWidth="1"/>
    <col min="14830" max="14830" width="0.5703125" style="11" customWidth="1"/>
    <col min="14831" max="14831" width="11.85546875" style="11" customWidth="1"/>
    <col min="14832" max="14832" width="11.7109375" style="11" customWidth="1"/>
    <col min="14833" max="14833" width="1.140625" style="11" customWidth="1"/>
    <col min="14834" max="14834" width="17.28515625" style="11" customWidth="1"/>
    <col min="14835" max="14835" width="0.85546875" style="11" customWidth="1"/>
    <col min="14836" max="14836" width="11.42578125" style="11" customWidth="1"/>
    <col min="14837" max="14838" width="12.28515625" style="11" customWidth="1"/>
    <col min="14839" max="14839" width="11.85546875" style="11" customWidth="1"/>
    <col min="14840" max="14842" width="12" style="11" customWidth="1"/>
    <col min="14843" max="14843" width="1.28515625" style="11" customWidth="1"/>
    <col min="14844" max="14844" width="15.28515625" style="11" customWidth="1"/>
    <col min="14845" max="14845" width="1.140625" style="11" customWidth="1"/>
    <col min="14846" max="14846" width="11.42578125" style="11" customWidth="1"/>
    <col min="14847" max="14847" width="12.28515625" style="11" customWidth="1"/>
    <col min="14848" max="14848" width="11.85546875" style="11" customWidth="1"/>
    <col min="14849" max="15068" width="9.140625" style="11"/>
    <col min="15069" max="15069" width="17.28515625" style="11" customWidth="1"/>
    <col min="15070" max="15070" width="11.42578125" style="11" customWidth="1"/>
    <col min="15071" max="15071" width="11.28515625" style="11" customWidth="1"/>
    <col min="15072" max="15072" width="0.7109375" style="11" customWidth="1"/>
    <col min="15073" max="15073" width="11.42578125" style="11" customWidth="1"/>
    <col min="15074" max="15074" width="0.5703125" style="11" customWidth="1"/>
    <col min="15075" max="15076" width="11.85546875" style="11" customWidth="1"/>
    <col min="15077" max="15077" width="0.42578125" style="11" customWidth="1"/>
    <col min="15078" max="15079" width="12" style="11" customWidth="1"/>
    <col min="15080" max="15080" width="0.42578125" style="11" customWidth="1"/>
    <col min="15081" max="15081" width="11.85546875" style="11" customWidth="1"/>
    <col min="15082" max="15082" width="11.7109375" style="11" customWidth="1"/>
    <col min="15083" max="15083" width="0.5703125" style="11" customWidth="1"/>
    <col min="15084" max="15084" width="11.85546875" style="11" customWidth="1"/>
    <col min="15085" max="15085" width="11.7109375" style="11" customWidth="1"/>
    <col min="15086" max="15086" width="0.5703125" style="11" customWidth="1"/>
    <col min="15087" max="15087" width="11.85546875" style="11" customWidth="1"/>
    <col min="15088" max="15088" width="11.7109375" style="11" customWidth="1"/>
    <col min="15089" max="15089" width="1.140625" style="11" customWidth="1"/>
    <col min="15090" max="15090" width="17.28515625" style="11" customWidth="1"/>
    <col min="15091" max="15091" width="0.85546875" style="11" customWidth="1"/>
    <col min="15092" max="15092" width="11.42578125" style="11" customWidth="1"/>
    <col min="15093" max="15094" width="12.28515625" style="11" customWidth="1"/>
    <col min="15095" max="15095" width="11.85546875" style="11" customWidth="1"/>
    <col min="15096" max="15098" width="12" style="11" customWidth="1"/>
    <col min="15099" max="15099" width="1.28515625" style="11" customWidth="1"/>
    <col min="15100" max="15100" width="15.28515625" style="11" customWidth="1"/>
    <col min="15101" max="15101" width="1.140625" style="11" customWidth="1"/>
    <col min="15102" max="15102" width="11.42578125" style="11" customWidth="1"/>
    <col min="15103" max="15103" width="12.28515625" style="11" customWidth="1"/>
    <col min="15104" max="15104" width="11.85546875" style="11" customWidth="1"/>
    <col min="15105" max="15324" width="9.140625" style="11"/>
    <col min="15325" max="15325" width="17.28515625" style="11" customWidth="1"/>
    <col min="15326" max="15326" width="11.42578125" style="11" customWidth="1"/>
    <col min="15327" max="15327" width="11.28515625" style="11" customWidth="1"/>
    <col min="15328" max="15328" width="0.7109375" style="11" customWidth="1"/>
    <col min="15329" max="15329" width="11.42578125" style="11" customWidth="1"/>
    <col min="15330" max="15330" width="0.5703125" style="11" customWidth="1"/>
    <col min="15331" max="15332" width="11.85546875" style="11" customWidth="1"/>
    <col min="15333" max="15333" width="0.42578125" style="11" customWidth="1"/>
    <col min="15334" max="15335" width="12" style="11" customWidth="1"/>
    <col min="15336" max="15336" width="0.42578125" style="11" customWidth="1"/>
    <col min="15337" max="15337" width="11.85546875" style="11" customWidth="1"/>
    <col min="15338" max="15338" width="11.7109375" style="11" customWidth="1"/>
    <col min="15339" max="15339" width="0.5703125" style="11" customWidth="1"/>
    <col min="15340" max="15340" width="11.85546875" style="11" customWidth="1"/>
    <col min="15341" max="15341" width="11.7109375" style="11" customWidth="1"/>
    <col min="15342" max="15342" width="0.5703125" style="11" customWidth="1"/>
    <col min="15343" max="15343" width="11.85546875" style="11" customWidth="1"/>
    <col min="15344" max="15344" width="11.7109375" style="11" customWidth="1"/>
    <col min="15345" max="15345" width="1.140625" style="11" customWidth="1"/>
    <col min="15346" max="15346" width="17.28515625" style="11" customWidth="1"/>
    <col min="15347" max="15347" width="0.85546875" style="11" customWidth="1"/>
    <col min="15348" max="15348" width="11.42578125" style="11" customWidth="1"/>
    <col min="15349" max="15350" width="12.28515625" style="11" customWidth="1"/>
    <col min="15351" max="15351" width="11.85546875" style="11" customWidth="1"/>
    <col min="15352" max="15354" width="12" style="11" customWidth="1"/>
    <col min="15355" max="15355" width="1.28515625" style="11" customWidth="1"/>
    <col min="15356" max="15356" width="15.28515625" style="11" customWidth="1"/>
    <col min="15357" max="15357" width="1.140625" style="11" customWidth="1"/>
    <col min="15358" max="15358" width="11.42578125" style="11" customWidth="1"/>
    <col min="15359" max="15359" width="12.28515625" style="11" customWidth="1"/>
    <col min="15360" max="15360" width="11.85546875" style="11" customWidth="1"/>
    <col min="15361" max="15580" width="9.140625" style="11"/>
    <col min="15581" max="15581" width="17.28515625" style="11" customWidth="1"/>
    <col min="15582" max="15582" width="11.42578125" style="11" customWidth="1"/>
    <col min="15583" max="15583" width="11.28515625" style="11" customWidth="1"/>
    <col min="15584" max="15584" width="0.7109375" style="11" customWidth="1"/>
    <col min="15585" max="15585" width="11.42578125" style="11" customWidth="1"/>
    <col min="15586" max="15586" width="0.5703125" style="11" customWidth="1"/>
    <col min="15587" max="15588" width="11.85546875" style="11" customWidth="1"/>
    <col min="15589" max="15589" width="0.42578125" style="11" customWidth="1"/>
    <col min="15590" max="15591" width="12" style="11" customWidth="1"/>
    <col min="15592" max="15592" width="0.42578125" style="11" customWidth="1"/>
    <col min="15593" max="15593" width="11.85546875" style="11" customWidth="1"/>
    <col min="15594" max="15594" width="11.7109375" style="11" customWidth="1"/>
    <col min="15595" max="15595" width="0.5703125" style="11" customWidth="1"/>
    <col min="15596" max="15596" width="11.85546875" style="11" customWidth="1"/>
    <col min="15597" max="15597" width="11.7109375" style="11" customWidth="1"/>
    <col min="15598" max="15598" width="0.5703125" style="11" customWidth="1"/>
    <col min="15599" max="15599" width="11.85546875" style="11" customWidth="1"/>
    <col min="15600" max="15600" width="11.7109375" style="11" customWidth="1"/>
    <col min="15601" max="15601" width="1.140625" style="11" customWidth="1"/>
    <col min="15602" max="15602" width="17.28515625" style="11" customWidth="1"/>
    <col min="15603" max="15603" width="0.85546875" style="11" customWidth="1"/>
    <col min="15604" max="15604" width="11.42578125" style="11" customWidth="1"/>
    <col min="15605" max="15606" width="12.28515625" style="11" customWidth="1"/>
    <col min="15607" max="15607" width="11.85546875" style="11" customWidth="1"/>
    <col min="15608" max="15610" width="12" style="11" customWidth="1"/>
    <col min="15611" max="15611" width="1.28515625" style="11" customWidth="1"/>
    <col min="15612" max="15612" width="15.28515625" style="11" customWidth="1"/>
    <col min="15613" max="15613" width="1.140625" style="11" customWidth="1"/>
    <col min="15614" max="15614" width="11.42578125" style="11" customWidth="1"/>
    <col min="15615" max="15615" width="12.28515625" style="11" customWidth="1"/>
    <col min="15616" max="15616" width="11.85546875" style="11" customWidth="1"/>
    <col min="15617" max="15836" width="9.140625" style="11"/>
    <col min="15837" max="15837" width="17.28515625" style="11" customWidth="1"/>
    <col min="15838" max="15838" width="11.42578125" style="11" customWidth="1"/>
    <col min="15839" max="15839" width="11.28515625" style="11" customWidth="1"/>
    <col min="15840" max="15840" width="0.7109375" style="11" customWidth="1"/>
    <col min="15841" max="15841" width="11.42578125" style="11" customWidth="1"/>
    <col min="15842" max="15842" width="0.5703125" style="11" customWidth="1"/>
    <col min="15843" max="15844" width="11.85546875" style="11" customWidth="1"/>
    <col min="15845" max="15845" width="0.42578125" style="11" customWidth="1"/>
    <col min="15846" max="15847" width="12" style="11" customWidth="1"/>
    <col min="15848" max="15848" width="0.42578125" style="11" customWidth="1"/>
    <col min="15849" max="15849" width="11.85546875" style="11" customWidth="1"/>
    <col min="15850" max="15850" width="11.7109375" style="11" customWidth="1"/>
    <col min="15851" max="15851" width="0.5703125" style="11" customWidth="1"/>
    <col min="15852" max="15852" width="11.85546875" style="11" customWidth="1"/>
    <col min="15853" max="15853" width="11.7109375" style="11" customWidth="1"/>
    <col min="15854" max="15854" width="0.5703125" style="11" customWidth="1"/>
    <col min="15855" max="15855" width="11.85546875" style="11" customWidth="1"/>
    <col min="15856" max="15856" width="11.7109375" style="11" customWidth="1"/>
    <col min="15857" max="15857" width="1.140625" style="11" customWidth="1"/>
    <col min="15858" max="15858" width="17.28515625" style="11" customWidth="1"/>
    <col min="15859" max="15859" width="0.85546875" style="11" customWidth="1"/>
    <col min="15860" max="15860" width="11.42578125" style="11" customWidth="1"/>
    <col min="15861" max="15862" width="12.28515625" style="11" customWidth="1"/>
    <col min="15863" max="15863" width="11.85546875" style="11" customWidth="1"/>
    <col min="15864" max="15866" width="12" style="11" customWidth="1"/>
    <col min="15867" max="15867" width="1.28515625" style="11" customWidth="1"/>
    <col min="15868" max="15868" width="15.28515625" style="11" customWidth="1"/>
    <col min="15869" max="15869" width="1.140625" style="11" customWidth="1"/>
    <col min="15870" max="15870" width="11.42578125" style="11" customWidth="1"/>
    <col min="15871" max="15871" width="12.28515625" style="11" customWidth="1"/>
    <col min="15872" max="15872" width="11.85546875" style="11" customWidth="1"/>
    <col min="15873" max="16092" width="9.140625" style="11"/>
    <col min="16093" max="16093" width="17.28515625" style="11" customWidth="1"/>
    <col min="16094" max="16094" width="11.42578125" style="11" customWidth="1"/>
    <col min="16095" max="16095" width="11.28515625" style="11" customWidth="1"/>
    <col min="16096" max="16096" width="0.7109375" style="11" customWidth="1"/>
    <col min="16097" max="16097" width="11.42578125" style="11" customWidth="1"/>
    <col min="16098" max="16098" width="0.5703125" style="11" customWidth="1"/>
    <col min="16099" max="16100" width="11.85546875" style="11" customWidth="1"/>
    <col min="16101" max="16101" width="0.42578125" style="11" customWidth="1"/>
    <col min="16102" max="16103" width="12" style="11" customWidth="1"/>
    <col min="16104" max="16104" width="0.42578125" style="11" customWidth="1"/>
    <col min="16105" max="16105" width="11.85546875" style="11" customWidth="1"/>
    <col min="16106" max="16106" width="11.7109375" style="11" customWidth="1"/>
    <col min="16107" max="16107" width="0.5703125" style="11" customWidth="1"/>
    <col min="16108" max="16108" width="11.85546875" style="11" customWidth="1"/>
    <col min="16109" max="16109" width="11.7109375" style="11" customWidth="1"/>
    <col min="16110" max="16110" width="0.5703125" style="11" customWidth="1"/>
    <col min="16111" max="16111" width="11.85546875" style="11" customWidth="1"/>
    <col min="16112" max="16112" width="11.7109375" style="11" customWidth="1"/>
    <col min="16113" max="16113" width="1.140625" style="11" customWidth="1"/>
    <col min="16114" max="16114" width="17.28515625" style="11" customWidth="1"/>
    <col min="16115" max="16115" width="0.85546875" style="11" customWidth="1"/>
    <col min="16116" max="16116" width="11.42578125" style="11" customWidth="1"/>
    <col min="16117" max="16118" width="12.28515625" style="11" customWidth="1"/>
    <col min="16119" max="16119" width="11.85546875" style="11" customWidth="1"/>
    <col min="16120" max="16122" width="12" style="11" customWidth="1"/>
    <col min="16123" max="16123" width="1.28515625" style="11" customWidth="1"/>
    <col min="16124" max="16124" width="15.28515625" style="11" customWidth="1"/>
    <col min="16125" max="16125" width="1.140625" style="11" customWidth="1"/>
    <col min="16126" max="16126" width="11.42578125" style="11" customWidth="1"/>
    <col min="16127" max="16127" width="12.28515625" style="11" customWidth="1"/>
    <col min="16128" max="16128" width="11.85546875" style="11" customWidth="1"/>
    <col min="16129" max="16384" width="9.140625" style="11"/>
  </cols>
  <sheetData>
    <row r="1" spans="1:24" s="199" customFormat="1" ht="39.950000000000003" customHeight="1">
      <c r="A1" s="226"/>
      <c r="B1" s="226"/>
      <c r="C1" s="226"/>
      <c r="D1" s="226"/>
      <c r="E1" s="226"/>
      <c r="F1" s="226"/>
      <c r="G1" s="226"/>
      <c r="H1" s="226"/>
      <c r="I1" s="226"/>
      <c r="J1" s="227"/>
      <c r="K1" s="228"/>
      <c r="L1" s="226"/>
      <c r="M1" s="226"/>
      <c r="N1" s="229" t="s">
        <v>331</v>
      </c>
    </row>
    <row r="2" spans="1:24" s="200" customFormat="1" ht="39.950000000000003" customHeight="1">
      <c r="A2" s="226"/>
      <c r="B2" s="226"/>
      <c r="C2" s="226"/>
      <c r="D2" s="226"/>
      <c r="E2" s="226"/>
      <c r="F2" s="226"/>
      <c r="G2" s="226"/>
      <c r="H2" s="226"/>
      <c r="I2" s="226"/>
      <c r="J2" s="227"/>
      <c r="K2" s="228"/>
      <c r="L2" s="431" t="s">
        <v>942</v>
      </c>
      <c r="M2" s="431"/>
      <c r="N2" s="201"/>
    </row>
    <row r="3" spans="1:24" s="200" customFormat="1" ht="39.950000000000003" customHeight="1">
      <c r="A3" s="226"/>
      <c r="B3" s="226"/>
      <c r="C3" s="226"/>
      <c r="D3" s="226"/>
      <c r="E3" s="226"/>
      <c r="F3" s="226"/>
      <c r="G3" s="226"/>
      <c r="H3" s="226"/>
      <c r="I3" s="226"/>
      <c r="J3" s="227"/>
      <c r="K3" s="228"/>
      <c r="L3" s="432">
        <v>0</v>
      </c>
      <c r="M3" s="432"/>
      <c r="N3" s="201"/>
    </row>
    <row r="4" spans="1:24" ht="15.75" customHeight="1">
      <c r="A4" s="511" t="s">
        <v>1607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</row>
    <row r="5" spans="1:24" s="195" customFormat="1" ht="15.75" customHeight="1">
      <c r="A5" s="204"/>
      <c r="B5" s="440" t="s">
        <v>1620</v>
      </c>
      <c r="C5" s="440"/>
      <c r="D5" s="440"/>
      <c r="E5" s="440"/>
      <c r="F5" s="440"/>
      <c r="G5" s="191"/>
      <c r="H5" s="224" t="s">
        <v>1605</v>
      </c>
      <c r="I5" s="244"/>
      <c r="J5" s="244"/>
      <c r="K5" s="244"/>
      <c r="L5" s="244"/>
      <c r="M5" s="245"/>
      <c r="O5" s="196"/>
      <c r="P5" s="196"/>
      <c r="Q5" s="196"/>
      <c r="R5" s="196"/>
      <c r="S5" s="196"/>
      <c r="T5" s="196"/>
      <c r="U5" s="196"/>
      <c r="V5" s="196"/>
      <c r="W5" s="196"/>
      <c r="X5" s="196"/>
    </row>
    <row r="6" spans="1:24" s="195" customFormat="1" ht="15.75" customHeight="1">
      <c r="A6" s="210"/>
      <c r="B6" s="441"/>
      <c r="C6" s="441"/>
      <c r="D6" s="441"/>
      <c r="E6" s="441"/>
      <c r="F6" s="441"/>
      <c r="G6" s="211"/>
      <c r="H6" s="224" t="s">
        <v>1606</v>
      </c>
      <c r="I6" s="246"/>
      <c r="J6" s="246"/>
      <c r="K6" s="246"/>
      <c r="L6" s="246"/>
      <c r="M6" s="247"/>
      <c r="O6" s="196"/>
      <c r="P6" s="196"/>
      <c r="Q6" s="196"/>
      <c r="R6" s="196"/>
      <c r="S6" s="196"/>
      <c r="T6" s="196"/>
      <c r="U6" s="196"/>
      <c r="V6" s="196"/>
      <c r="W6" s="196"/>
      <c r="X6" s="196"/>
    </row>
    <row r="7" spans="1:24" s="195" customFormat="1" ht="15.75" customHeight="1">
      <c r="A7" s="210"/>
      <c r="B7" s="441"/>
      <c r="C7" s="441"/>
      <c r="D7" s="441"/>
      <c r="E7" s="441"/>
      <c r="F7" s="441"/>
      <c r="G7" s="211"/>
      <c r="H7" s="224" t="s">
        <v>1603</v>
      </c>
      <c r="I7" s="224"/>
      <c r="J7" s="212"/>
      <c r="K7" s="213"/>
      <c r="L7" s="214"/>
      <c r="M7" s="215"/>
      <c r="O7" s="196"/>
      <c r="P7" s="196"/>
      <c r="Q7" s="196"/>
      <c r="R7" s="196"/>
      <c r="S7" s="196"/>
      <c r="T7" s="196"/>
      <c r="U7" s="196"/>
      <c r="V7" s="196"/>
      <c r="W7" s="196"/>
      <c r="X7" s="196"/>
    </row>
    <row r="8" spans="1:24" s="195" customFormat="1" ht="15.75" customHeight="1">
      <c r="A8" s="210"/>
      <c r="B8" s="441"/>
      <c r="C8" s="441"/>
      <c r="D8" s="441"/>
      <c r="E8" s="441"/>
      <c r="F8" s="441"/>
      <c r="G8" s="211"/>
      <c r="H8" s="211"/>
      <c r="I8" s="224"/>
      <c r="J8" s="212"/>
      <c r="K8" s="213"/>
      <c r="L8" s="214"/>
      <c r="M8" s="215"/>
      <c r="O8" s="196"/>
      <c r="P8" s="196"/>
      <c r="Q8" s="196"/>
      <c r="R8" s="196"/>
      <c r="S8" s="196"/>
      <c r="T8" s="196"/>
      <c r="U8" s="196"/>
      <c r="V8" s="196"/>
      <c r="W8" s="196"/>
      <c r="X8" s="196"/>
    </row>
    <row r="9" spans="1:24" s="195" customFormat="1" ht="15.75" customHeight="1">
      <c r="A9" s="216"/>
      <c r="B9" s="442"/>
      <c r="C9" s="442"/>
      <c r="D9" s="442"/>
      <c r="E9" s="442"/>
      <c r="F9" s="442"/>
      <c r="G9" s="217"/>
      <c r="H9" s="217"/>
      <c r="I9" s="225"/>
      <c r="J9" s="218"/>
      <c r="K9" s="219"/>
      <c r="L9" s="220"/>
      <c r="M9" s="221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4" s="195" customFormat="1" ht="21" customHeight="1">
      <c r="A10" s="507" t="s">
        <v>77</v>
      </c>
      <c r="B10" s="513" t="s">
        <v>1149</v>
      </c>
      <c r="C10" s="546"/>
      <c r="D10" s="546"/>
      <c r="E10" s="546"/>
      <c r="F10" s="546"/>
      <c r="G10" s="546"/>
      <c r="H10" s="546"/>
      <c r="I10" s="547"/>
      <c r="J10" s="544" t="s">
        <v>893</v>
      </c>
      <c r="K10" s="544" t="s">
        <v>894</v>
      </c>
      <c r="L10" s="545"/>
      <c r="M10" s="545"/>
      <c r="O10" s="196"/>
      <c r="P10" s="196"/>
      <c r="Q10" s="196"/>
      <c r="R10" s="196"/>
      <c r="S10" s="196"/>
      <c r="T10" s="196"/>
      <c r="U10" s="196"/>
      <c r="V10" s="196"/>
      <c r="W10" s="196"/>
      <c r="X10" s="196"/>
    </row>
    <row r="11" spans="1:24" s="195" customFormat="1" ht="21" customHeight="1">
      <c r="A11" s="507"/>
      <c r="B11" s="243">
        <v>63</v>
      </c>
      <c r="C11" s="243">
        <v>125</v>
      </c>
      <c r="D11" s="243">
        <v>250</v>
      </c>
      <c r="E11" s="243">
        <v>500</v>
      </c>
      <c r="F11" s="243">
        <v>1000</v>
      </c>
      <c r="G11" s="243">
        <v>2000</v>
      </c>
      <c r="H11" s="243">
        <v>4000</v>
      </c>
      <c r="I11" s="243">
        <v>8000</v>
      </c>
      <c r="J11" s="544"/>
      <c r="K11" s="544"/>
      <c r="L11" s="545"/>
      <c r="M11" s="545"/>
      <c r="O11" s="196"/>
      <c r="P11" s="196"/>
      <c r="Q11" s="196"/>
      <c r="R11" s="196"/>
      <c r="S11" s="196"/>
      <c r="T11" s="196"/>
      <c r="U11" s="196"/>
      <c r="V11" s="196"/>
      <c r="W11" s="196"/>
      <c r="X11" s="196"/>
    </row>
    <row r="12" spans="1:24" s="195" customFormat="1" ht="16.5" customHeight="1">
      <c r="A12" s="194" t="s">
        <v>377</v>
      </c>
      <c r="B12" s="193">
        <v>4</v>
      </c>
      <c r="C12" s="193">
        <v>6</v>
      </c>
      <c r="D12" s="193">
        <v>15</v>
      </c>
      <c r="E12" s="193">
        <v>20</v>
      </c>
      <c r="F12" s="193">
        <v>30</v>
      </c>
      <c r="G12" s="193">
        <v>32</v>
      </c>
      <c r="H12" s="193">
        <v>30</v>
      </c>
      <c r="I12" s="193">
        <v>16</v>
      </c>
      <c r="J12" s="202">
        <v>1882.0984000000003</v>
      </c>
      <c r="K12" s="202">
        <f>J12*0.9</f>
        <v>1693.8885600000003</v>
      </c>
      <c r="L12" s="203"/>
      <c r="M12" s="203"/>
      <c r="O12" s="196"/>
      <c r="P12" s="196"/>
      <c r="Q12" s="196"/>
      <c r="R12" s="196"/>
      <c r="S12" s="196"/>
      <c r="T12" s="196"/>
      <c r="U12" s="196"/>
      <c r="V12" s="196"/>
      <c r="W12" s="196"/>
      <c r="X12" s="196"/>
    </row>
    <row r="13" spans="1:24" s="195" customFormat="1" ht="16.5" customHeight="1">
      <c r="A13" s="194" t="s">
        <v>378</v>
      </c>
      <c r="B13" s="193">
        <v>6</v>
      </c>
      <c r="C13" s="193">
        <v>8</v>
      </c>
      <c r="D13" s="193">
        <v>15</v>
      </c>
      <c r="E13" s="193">
        <v>24</v>
      </c>
      <c r="F13" s="193">
        <v>32</v>
      </c>
      <c r="G13" s="193">
        <v>35</v>
      </c>
      <c r="H13" s="193">
        <v>30</v>
      </c>
      <c r="I13" s="193">
        <v>21</v>
      </c>
      <c r="J13" s="202">
        <v>2462.0090000000005</v>
      </c>
      <c r="K13" s="202">
        <f t="shared" ref="K13:K31" si="0">J13*0.9</f>
        <v>2215.8081000000006</v>
      </c>
      <c r="L13" s="203"/>
      <c r="M13" s="203"/>
      <c r="O13" s="196"/>
      <c r="P13" s="196"/>
      <c r="Q13" s="196"/>
      <c r="R13" s="196"/>
      <c r="S13" s="196"/>
      <c r="T13" s="196"/>
      <c r="U13" s="196"/>
      <c r="V13" s="196"/>
      <c r="W13" s="196"/>
      <c r="X13" s="196"/>
    </row>
    <row r="14" spans="1:24" s="195" customFormat="1" ht="16.5" customHeight="1">
      <c r="A14" s="194" t="s">
        <v>1148</v>
      </c>
      <c r="B14" s="193">
        <v>4</v>
      </c>
      <c r="C14" s="193">
        <v>6</v>
      </c>
      <c r="D14" s="193">
        <v>12</v>
      </c>
      <c r="E14" s="193">
        <v>19</v>
      </c>
      <c r="F14" s="193">
        <v>25</v>
      </c>
      <c r="G14" s="193">
        <v>32</v>
      </c>
      <c r="H14" s="193">
        <v>24</v>
      </c>
      <c r="I14" s="193">
        <v>17</v>
      </c>
      <c r="J14" s="202">
        <v>2115.6200000000003</v>
      </c>
      <c r="K14" s="202">
        <f t="shared" si="0"/>
        <v>1904.0580000000004</v>
      </c>
      <c r="L14" s="203"/>
      <c r="M14" s="203"/>
      <c r="O14" s="196"/>
      <c r="P14" s="196"/>
      <c r="Q14" s="196"/>
      <c r="R14" s="196"/>
      <c r="S14" s="196"/>
      <c r="T14" s="196"/>
      <c r="U14" s="196"/>
      <c r="V14" s="196"/>
      <c r="W14" s="196"/>
      <c r="X14" s="196"/>
    </row>
    <row r="15" spans="1:24" s="195" customFormat="1" ht="16.5" customHeight="1">
      <c r="A15" s="194" t="s">
        <v>379</v>
      </c>
      <c r="B15" s="193">
        <v>5</v>
      </c>
      <c r="C15" s="193">
        <v>9</v>
      </c>
      <c r="D15" s="193">
        <v>17</v>
      </c>
      <c r="E15" s="193">
        <v>29</v>
      </c>
      <c r="F15" s="193">
        <v>35</v>
      </c>
      <c r="G15" s="193">
        <v>38</v>
      </c>
      <c r="H15" s="193">
        <v>34</v>
      </c>
      <c r="I15" s="193">
        <v>20</v>
      </c>
      <c r="J15" s="202">
        <v>2756.1976</v>
      </c>
      <c r="K15" s="202">
        <f t="shared" si="0"/>
        <v>2480.5778399999999</v>
      </c>
      <c r="L15" s="203"/>
      <c r="M15" s="203"/>
      <c r="O15" s="196"/>
      <c r="P15" s="196"/>
      <c r="Q15" s="196"/>
      <c r="R15" s="196"/>
      <c r="S15" s="196"/>
      <c r="T15" s="196"/>
      <c r="U15" s="196"/>
      <c r="V15" s="196"/>
      <c r="W15" s="196"/>
      <c r="X15" s="196"/>
    </row>
    <row r="16" spans="1:24" s="195" customFormat="1" ht="16.5" customHeight="1">
      <c r="A16" s="194" t="s">
        <v>380</v>
      </c>
      <c r="B16" s="193">
        <v>3</v>
      </c>
      <c r="C16" s="193">
        <v>5</v>
      </c>
      <c r="D16" s="193">
        <v>11</v>
      </c>
      <c r="E16" s="193">
        <v>15</v>
      </c>
      <c r="F16" s="193">
        <v>23</v>
      </c>
      <c r="G16" s="193">
        <v>31</v>
      </c>
      <c r="H16" s="193">
        <v>23</v>
      </c>
      <c r="I16" s="193">
        <v>16</v>
      </c>
      <c r="J16" s="202">
        <v>2522.6760000000004</v>
      </c>
      <c r="K16" s="202">
        <f t="shared" si="0"/>
        <v>2270.4084000000003</v>
      </c>
      <c r="L16" s="203"/>
      <c r="M16" s="203"/>
      <c r="O16" s="196"/>
      <c r="P16" s="196"/>
      <c r="Q16" s="196"/>
      <c r="R16" s="196"/>
      <c r="S16" s="196"/>
      <c r="T16" s="196"/>
      <c r="U16" s="196"/>
      <c r="V16" s="196"/>
      <c r="W16" s="196"/>
      <c r="X16" s="196"/>
    </row>
    <row r="17" spans="1:24" s="195" customFormat="1" ht="16.5" customHeight="1">
      <c r="A17" s="194" t="s">
        <v>381</v>
      </c>
      <c r="B17" s="193">
        <v>4</v>
      </c>
      <c r="C17" s="193">
        <v>7</v>
      </c>
      <c r="D17" s="193">
        <v>16</v>
      </c>
      <c r="E17" s="193">
        <v>22</v>
      </c>
      <c r="F17" s="193">
        <v>33</v>
      </c>
      <c r="G17" s="193">
        <v>36</v>
      </c>
      <c r="H17" s="193">
        <v>32</v>
      </c>
      <c r="I17" s="193">
        <v>19</v>
      </c>
      <c r="J17" s="202">
        <v>3131.2000000000003</v>
      </c>
      <c r="K17" s="202">
        <f t="shared" si="0"/>
        <v>2818.0800000000004</v>
      </c>
      <c r="L17" s="203"/>
      <c r="M17" s="203"/>
      <c r="O17" s="196"/>
      <c r="P17" s="196"/>
      <c r="Q17" s="196"/>
      <c r="R17" s="196"/>
      <c r="S17" s="196"/>
      <c r="T17" s="196"/>
      <c r="U17" s="196"/>
      <c r="V17" s="196"/>
      <c r="W17" s="196"/>
      <c r="X17" s="196"/>
    </row>
    <row r="18" spans="1:24" s="195" customFormat="1" ht="16.5" customHeight="1">
      <c r="A18" s="194" t="s">
        <v>382</v>
      </c>
      <c r="B18" s="193">
        <v>3</v>
      </c>
      <c r="C18" s="193">
        <v>4</v>
      </c>
      <c r="D18" s="193">
        <v>8</v>
      </c>
      <c r="E18" s="193">
        <v>14</v>
      </c>
      <c r="F18" s="193">
        <v>20</v>
      </c>
      <c r="G18" s="193">
        <v>28</v>
      </c>
      <c r="H18" s="193">
        <v>18</v>
      </c>
      <c r="I18" s="193">
        <v>15</v>
      </c>
      <c r="J18" s="202">
        <v>2949.0136000000002</v>
      </c>
      <c r="K18" s="202">
        <f t="shared" si="0"/>
        <v>2654.1122400000004</v>
      </c>
      <c r="L18" s="203"/>
      <c r="M18" s="203"/>
      <c r="O18" s="196"/>
      <c r="P18" s="196"/>
      <c r="Q18" s="196"/>
      <c r="R18" s="196"/>
      <c r="S18" s="196"/>
      <c r="T18" s="196"/>
      <c r="U18" s="196"/>
      <c r="V18" s="196"/>
      <c r="W18" s="196"/>
      <c r="X18" s="196"/>
    </row>
    <row r="19" spans="1:24" s="195" customFormat="1" ht="16.5" customHeight="1">
      <c r="A19" s="194" t="s">
        <v>383</v>
      </c>
      <c r="B19" s="193">
        <v>3</v>
      </c>
      <c r="C19" s="193">
        <v>6</v>
      </c>
      <c r="D19" s="193">
        <v>12</v>
      </c>
      <c r="E19" s="193">
        <v>18</v>
      </c>
      <c r="F19" s="193">
        <v>28</v>
      </c>
      <c r="G19" s="193">
        <v>33</v>
      </c>
      <c r="H19" s="193">
        <v>21</v>
      </c>
      <c r="I19" s="193">
        <v>18</v>
      </c>
      <c r="J19" s="202">
        <v>3770.6240000000003</v>
      </c>
      <c r="K19" s="202">
        <f t="shared" si="0"/>
        <v>3393.5616000000005</v>
      </c>
      <c r="L19" s="203"/>
      <c r="M19" s="203"/>
      <c r="O19" s="196"/>
      <c r="P19" s="196"/>
      <c r="Q19" s="196"/>
      <c r="R19" s="196"/>
      <c r="S19" s="196"/>
      <c r="T19" s="196"/>
      <c r="U19" s="196"/>
      <c r="V19" s="196"/>
      <c r="W19" s="196"/>
      <c r="X19" s="196"/>
    </row>
    <row r="20" spans="1:24" s="195" customFormat="1" ht="16.5" customHeight="1">
      <c r="A20" s="194" t="s">
        <v>384</v>
      </c>
      <c r="B20" s="193">
        <v>1</v>
      </c>
      <c r="C20" s="193">
        <v>2</v>
      </c>
      <c r="D20" s="193">
        <v>7</v>
      </c>
      <c r="E20" s="193">
        <v>13</v>
      </c>
      <c r="F20" s="193">
        <v>19</v>
      </c>
      <c r="G20" s="193">
        <v>22</v>
      </c>
      <c r="H20" s="193">
        <v>13</v>
      </c>
      <c r="I20" s="193">
        <v>11</v>
      </c>
      <c r="J20" s="202">
        <v>3523.1767999999997</v>
      </c>
      <c r="K20" s="202">
        <f t="shared" si="0"/>
        <v>3170.8591199999996</v>
      </c>
      <c r="L20" s="203"/>
      <c r="M20" s="203"/>
      <c r="O20" s="196"/>
      <c r="P20" s="196"/>
      <c r="Q20" s="196"/>
      <c r="R20" s="196"/>
      <c r="S20" s="196"/>
      <c r="T20" s="196"/>
      <c r="U20" s="196"/>
      <c r="V20" s="196"/>
      <c r="W20" s="196"/>
      <c r="X20" s="196"/>
    </row>
    <row r="21" spans="1:24" s="195" customFormat="1" ht="16.5" customHeight="1">
      <c r="A21" s="194" t="s">
        <v>385</v>
      </c>
      <c r="B21" s="193">
        <v>2</v>
      </c>
      <c r="C21" s="193">
        <v>3</v>
      </c>
      <c r="D21" s="193">
        <v>9</v>
      </c>
      <c r="E21" s="193">
        <v>15</v>
      </c>
      <c r="F21" s="193">
        <v>26</v>
      </c>
      <c r="G21" s="193">
        <v>27</v>
      </c>
      <c r="H21" s="193">
        <v>19</v>
      </c>
      <c r="I21" s="193">
        <v>13</v>
      </c>
      <c r="J21" s="202">
        <v>4537.6032000000005</v>
      </c>
      <c r="K21" s="202">
        <f t="shared" si="0"/>
        <v>4083.8428800000006</v>
      </c>
      <c r="L21" s="203"/>
      <c r="M21" s="203"/>
      <c r="O21" s="196"/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s="195" customFormat="1" ht="16.5" customHeight="1">
      <c r="A22" s="194" t="s">
        <v>386</v>
      </c>
      <c r="B22" s="193" t="s">
        <v>292</v>
      </c>
      <c r="C22" s="193">
        <v>1</v>
      </c>
      <c r="D22" s="193">
        <v>3</v>
      </c>
      <c r="E22" s="193">
        <v>11</v>
      </c>
      <c r="F22" s="193">
        <v>14</v>
      </c>
      <c r="G22" s="193">
        <v>19</v>
      </c>
      <c r="H22" s="193">
        <v>8</v>
      </c>
      <c r="I22" s="193">
        <v>7</v>
      </c>
      <c r="J22" s="202">
        <v>4230.1688000000004</v>
      </c>
      <c r="K22" s="202">
        <f t="shared" si="0"/>
        <v>3807.1519200000002</v>
      </c>
      <c r="L22" s="203"/>
      <c r="M22" s="203"/>
      <c r="O22" s="196"/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s="195" customFormat="1" ht="16.5" customHeight="1">
      <c r="A23" s="194" t="s">
        <v>387</v>
      </c>
      <c r="B23" s="193">
        <v>1</v>
      </c>
      <c r="C23" s="193">
        <v>2</v>
      </c>
      <c r="D23" s="193">
        <v>7</v>
      </c>
      <c r="E23" s="193">
        <v>14</v>
      </c>
      <c r="F23" s="193">
        <v>23</v>
      </c>
      <c r="G23" s="193">
        <v>21</v>
      </c>
      <c r="H23" s="193">
        <v>12</v>
      </c>
      <c r="I23" s="193">
        <v>9</v>
      </c>
      <c r="J23" s="202">
        <v>5805.9040000000005</v>
      </c>
      <c r="K23" s="202">
        <f t="shared" si="0"/>
        <v>5225.3136000000004</v>
      </c>
      <c r="L23" s="203"/>
      <c r="M23" s="203"/>
      <c r="O23" s="196"/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s="195" customFormat="1" ht="16.5" customHeight="1">
      <c r="A24" s="194" t="s">
        <v>376</v>
      </c>
      <c r="B24" s="193" t="s">
        <v>292</v>
      </c>
      <c r="C24" s="193" t="s">
        <v>292</v>
      </c>
      <c r="D24" s="193" t="s">
        <v>292</v>
      </c>
      <c r="E24" s="193" t="s">
        <v>292</v>
      </c>
      <c r="F24" s="193" t="s">
        <v>292</v>
      </c>
      <c r="G24" s="193" t="s">
        <v>292</v>
      </c>
      <c r="H24" s="193" t="s">
        <v>292</v>
      </c>
      <c r="I24" s="193" t="s">
        <v>292</v>
      </c>
      <c r="J24" s="202">
        <v>5393.4920000000002</v>
      </c>
      <c r="K24" s="202">
        <f t="shared" si="0"/>
        <v>4854.1428000000005</v>
      </c>
      <c r="L24" s="203"/>
      <c r="M24" s="203"/>
      <c r="O24" s="196"/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s="195" customFormat="1" ht="16.5" customHeight="1">
      <c r="A25" s="194" t="s">
        <v>66</v>
      </c>
      <c r="B25" s="193" t="s">
        <v>292</v>
      </c>
      <c r="C25" s="193" t="s">
        <v>292</v>
      </c>
      <c r="D25" s="193" t="s">
        <v>292</v>
      </c>
      <c r="E25" s="193" t="s">
        <v>292</v>
      </c>
      <c r="F25" s="193" t="s">
        <v>292</v>
      </c>
      <c r="G25" s="193" t="s">
        <v>292</v>
      </c>
      <c r="H25" s="193" t="s">
        <v>292</v>
      </c>
      <c r="I25" s="193" t="s">
        <v>292</v>
      </c>
      <c r="J25" s="202">
        <v>6370.4264000000003</v>
      </c>
      <c r="K25" s="202">
        <f t="shared" si="0"/>
        <v>5733.3837600000006</v>
      </c>
      <c r="L25" s="203"/>
      <c r="M25" s="203"/>
      <c r="O25" s="196"/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s="195" customFormat="1" ht="16.5" customHeight="1">
      <c r="A26" s="194" t="s">
        <v>531</v>
      </c>
      <c r="B26" s="193" t="s">
        <v>292</v>
      </c>
      <c r="C26" s="193">
        <v>1</v>
      </c>
      <c r="D26" s="193">
        <v>4</v>
      </c>
      <c r="E26" s="193">
        <v>9</v>
      </c>
      <c r="F26" s="193">
        <v>12</v>
      </c>
      <c r="G26" s="193">
        <v>17</v>
      </c>
      <c r="H26" s="193">
        <v>6</v>
      </c>
      <c r="I26" s="193">
        <v>5</v>
      </c>
      <c r="J26" s="202">
        <v>6426.1288000000004</v>
      </c>
      <c r="K26" s="202">
        <f t="shared" si="0"/>
        <v>5783.5159200000007</v>
      </c>
      <c r="L26" s="203"/>
      <c r="M26" s="203"/>
      <c r="O26" s="196"/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s="195" customFormat="1" ht="16.5" customHeight="1">
      <c r="A27" s="194" t="s">
        <v>724</v>
      </c>
      <c r="B27" s="193" t="s">
        <v>292</v>
      </c>
      <c r="C27" s="193">
        <v>2</v>
      </c>
      <c r="D27" s="193">
        <v>5</v>
      </c>
      <c r="E27" s="193">
        <v>11</v>
      </c>
      <c r="F27" s="193">
        <v>15</v>
      </c>
      <c r="G27" s="193">
        <v>19</v>
      </c>
      <c r="H27" s="193">
        <v>10</v>
      </c>
      <c r="I27" s="193">
        <v>7</v>
      </c>
      <c r="J27" s="202">
        <v>7528.3936000000012</v>
      </c>
      <c r="K27" s="202">
        <f t="shared" si="0"/>
        <v>6775.5542400000013</v>
      </c>
      <c r="L27" s="203"/>
      <c r="M27" s="203"/>
      <c r="O27" s="196"/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s="303" customFormat="1" ht="16.5" customHeight="1">
      <c r="A28" s="194" t="s">
        <v>3035</v>
      </c>
      <c r="B28" s="399" t="s">
        <v>292</v>
      </c>
      <c r="C28" s="399" t="s">
        <v>292</v>
      </c>
      <c r="D28" s="399" t="s">
        <v>292</v>
      </c>
      <c r="E28" s="399" t="s">
        <v>292</v>
      </c>
      <c r="F28" s="399" t="s">
        <v>292</v>
      </c>
      <c r="G28" s="399" t="s">
        <v>292</v>
      </c>
      <c r="H28" s="399" t="s">
        <v>292</v>
      </c>
      <c r="I28" s="399" t="s">
        <v>292</v>
      </c>
      <c r="J28" s="202">
        <v>7711.3545599999998</v>
      </c>
      <c r="K28" s="202">
        <f t="shared" ref="K28:K29" si="1">J28*0.9</f>
        <v>6940.2191039999998</v>
      </c>
      <c r="L28" s="203"/>
      <c r="M28" s="203"/>
      <c r="O28" s="304"/>
      <c r="P28" s="304"/>
      <c r="Q28" s="304"/>
      <c r="R28" s="304"/>
      <c r="S28" s="304"/>
      <c r="T28" s="304"/>
      <c r="U28" s="304"/>
      <c r="V28" s="304"/>
      <c r="W28" s="304"/>
      <c r="X28" s="304"/>
    </row>
    <row r="29" spans="1:24" s="303" customFormat="1" ht="16.5" customHeight="1">
      <c r="A29" s="194" t="s">
        <v>3036</v>
      </c>
      <c r="B29" s="399" t="s">
        <v>292</v>
      </c>
      <c r="C29" s="399" t="s">
        <v>292</v>
      </c>
      <c r="D29" s="399" t="s">
        <v>292</v>
      </c>
      <c r="E29" s="399" t="s">
        <v>292</v>
      </c>
      <c r="F29" s="399" t="s">
        <v>292</v>
      </c>
      <c r="G29" s="399" t="s">
        <v>292</v>
      </c>
      <c r="H29" s="399" t="s">
        <v>292</v>
      </c>
      <c r="I29" s="399" t="s">
        <v>292</v>
      </c>
      <c r="J29" s="202">
        <v>9034.0723200000011</v>
      </c>
      <c r="K29" s="202">
        <f t="shared" si="1"/>
        <v>8130.6650880000016</v>
      </c>
      <c r="L29" s="203"/>
      <c r="M29" s="203"/>
      <c r="O29" s="304"/>
      <c r="P29" s="304"/>
      <c r="Q29" s="304"/>
      <c r="R29" s="304"/>
      <c r="S29" s="304"/>
      <c r="T29" s="304"/>
      <c r="U29" s="304"/>
      <c r="V29" s="304"/>
      <c r="W29" s="304"/>
      <c r="X29" s="304"/>
    </row>
    <row r="30" spans="1:24" s="195" customFormat="1" ht="16.5" customHeight="1">
      <c r="A30" s="194" t="s">
        <v>725</v>
      </c>
      <c r="B30" s="193" t="s">
        <v>292</v>
      </c>
      <c r="C30" s="193" t="s">
        <v>292</v>
      </c>
      <c r="D30" s="193" t="s">
        <v>292</v>
      </c>
      <c r="E30" s="193" t="s">
        <v>292</v>
      </c>
      <c r="F30" s="193" t="s">
        <v>292</v>
      </c>
      <c r="G30" s="193" t="s">
        <v>292</v>
      </c>
      <c r="H30" s="193" t="s">
        <v>292</v>
      </c>
      <c r="I30" s="193" t="s">
        <v>292</v>
      </c>
      <c r="J30" s="202">
        <v>8617</v>
      </c>
      <c r="K30" s="202">
        <f t="shared" si="0"/>
        <v>7755.3</v>
      </c>
      <c r="L30" s="203"/>
      <c r="M30" s="203"/>
      <c r="O30" s="196"/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s="195" customFormat="1" ht="16.5" customHeight="1">
      <c r="A31" s="194" t="s">
        <v>726</v>
      </c>
      <c r="B31" s="193" t="s">
        <v>292</v>
      </c>
      <c r="C31" s="193" t="s">
        <v>292</v>
      </c>
      <c r="D31" s="193" t="s">
        <v>292</v>
      </c>
      <c r="E31" s="193" t="s">
        <v>292</v>
      </c>
      <c r="F31" s="193" t="s">
        <v>292</v>
      </c>
      <c r="G31" s="193" t="s">
        <v>292</v>
      </c>
      <c r="H31" s="193" t="s">
        <v>292</v>
      </c>
      <c r="I31" s="193" t="s">
        <v>292</v>
      </c>
      <c r="J31" s="202">
        <v>8925.238400000002</v>
      </c>
      <c r="K31" s="202">
        <f t="shared" si="0"/>
        <v>8032.7145600000022</v>
      </c>
      <c r="L31" s="203"/>
      <c r="M31" s="203"/>
      <c r="O31" s="196"/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s="195" customFormat="1" ht="16.5" customHeight="1">
      <c r="A32" s="449"/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1"/>
      <c r="O32" s="196"/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s="197" customFormat="1" ht="15.75" customHeight="1">
      <c r="A33" s="511" t="s">
        <v>1608</v>
      </c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</row>
    <row r="34" spans="1:24" s="195" customFormat="1" ht="15.75" customHeight="1">
      <c r="A34" s="204"/>
      <c r="B34" s="440" t="s">
        <v>1619</v>
      </c>
      <c r="C34" s="440"/>
      <c r="D34" s="440"/>
      <c r="E34" s="440"/>
      <c r="F34" s="440"/>
      <c r="G34" s="205"/>
      <c r="H34" s="224" t="s">
        <v>1605</v>
      </c>
      <c r="I34" s="248"/>
      <c r="J34" s="248"/>
      <c r="K34" s="248"/>
      <c r="L34" s="248"/>
      <c r="M34" s="249"/>
      <c r="O34" s="196"/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s="195" customFormat="1" ht="15.75" customHeight="1">
      <c r="A35" s="210"/>
      <c r="B35" s="441"/>
      <c r="C35" s="441"/>
      <c r="D35" s="441"/>
      <c r="E35" s="441"/>
      <c r="F35" s="441"/>
      <c r="G35" s="211"/>
      <c r="H35" s="224" t="s">
        <v>1609</v>
      </c>
      <c r="I35" s="250"/>
      <c r="J35" s="250"/>
      <c r="K35" s="250"/>
      <c r="L35" s="250"/>
      <c r="M35" s="251"/>
      <c r="O35" s="196"/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s="195" customFormat="1" ht="15.75" customHeight="1">
      <c r="A36" s="210"/>
      <c r="B36" s="441"/>
      <c r="C36" s="441"/>
      <c r="D36" s="441"/>
      <c r="E36" s="441"/>
      <c r="F36" s="441"/>
      <c r="G36" s="211"/>
      <c r="H36" s="224" t="s">
        <v>1603</v>
      </c>
      <c r="I36" s="252"/>
      <c r="J36" s="252"/>
      <c r="K36" s="252"/>
      <c r="L36" s="252"/>
      <c r="M36" s="253"/>
      <c r="O36" s="196"/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s="195" customFormat="1" ht="15.75" customHeight="1">
      <c r="A37" s="210"/>
      <c r="B37" s="441"/>
      <c r="C37" s="441"/>
      <c r="D37" s="441"/>
      <c r="E37" s="441"/>
      <c r="F37" s="441"/>
      <c r="G37" s="211"/>
      <c r="H37" s="224" t="s">
        <v>1610</v>
      </c>
      <c r="I37" s="252"/>
      <c r="J37" s="252"/>
      <c r="K37" s="252"/>
      <c r="L37" s="252"/>
      <c r="M37" s="253"/>
      <c r="O37" s="196"/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s="195" customFormat="1" ht="15.75" customHeight="1">
      <c r="A38" s="216"/>
      <c r="B38" s="442"/>
      <c r="C38" s="442"/>
      <c r="D38" s="442"/>
      <c r="E38" s="442"/>
      <c r="F38" s="442"/>
      <c r="G38" s="217"/>
      <c r="H38" s="548"/>
      <c r="I38" s="548"/>
      <c r="J38" s="548"/>
      <c r="K38" s="548"/>
      <c r="L38" s="548"/>
      <c r="M38" s="549"/>
      <c r="O38" s="196"/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s="195" customFormat="1" ht="21" customHeight="1">
      <c r="A39" s="507" t="s">
        <v>77</v>
      </c>
      <c r="B39" s="513" t="s">
        <v>1149</v>
      </c>
      <c r="C39" s="546"/>
      <c r="D39" s="546"/>
      <c r="E39" s="546"/>
      <c r="F39" s="546"/>
      <c r="G39" s="546"/>
      <c r="H39" s="546"/>
      <c r="I39" s="547"/>
      <c r="J39" s="544" t="s">
        <v>893</v>
      </c>
      <c r="K39" s="544" t="s">
        <v>894</v>
      </c>
      <c r="L39" s="545"/>
      <c r="M39" s="545"/>
      <c r="O39" s="196"/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s="195" customFormat="1" ht="21" customHeight="1">
      <c r="A40" s="507"/>
      <c r="B40" s="243">
        <v>63</v>
      </c>
      <c r="C40" s="243">
        <v>125</v>
      </c>
      <c r="D40" s="243">
        <v>250</v>
      </c>
      <c r="E40" s="243">
        <v>500</v>
      </c>
      <c r="F40" s="243">
        <v>1000</v>
      </c>
      <c r="G40" s="243">
        <v>2000</v>
      </c>
      <c r="H40" s="243">
        <v>4000</v>
      </c>
      <c r="I40" s="243">
        <v>8000</v>
      </c>
      <c r="J40" s="544"/>
      <c r="K40" s="544"/>
      <c r="L40" s="545"/>
      <c r="M40" s="545"/>
      <c r="O40" s="196"/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s="195" customFormat="1" ht="16.5" customHeight="1">
      <c r="A41" s="194" t="s">
        <v>805</v>
      </c>
      <c r="B41" s="193">
        <v>11</v>
      </c>
      <c r="C41" s="193">
        <v>9</v>
      </c>
      <c r="D41" s="193">
        <v>12</v>
      </c>
      <c r="E41" s="193">
        <v>17</v>
      </c>
      <c r="F41" s="193">
        <v>34</v>
      </c>
      <c r="G41" s="193">
        <v>35</v>
      </c>
      <c r="H41" s="193">
        <v>34</v>
      </c>
      <c r="I41" s="193">
        <v>21</v>
      </c>
      <c r="J41" s="129">
        <v>46.918900000000001</v>
      </c>
      <c r="K41" s="202">
        <f t="shared" ref="K41:K52" si="2">J41*0.9*70</f>
        <v>2955.8906999999999</v>
      </c>
      <c r="L41" s="222"/>
      <c r="M41" s="222"/>
      <c r="O41" s="196"/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s="195" customFormat="1" ht="16.5" customHeight="1">
      <c r="A42" s="194" t="s">
        <v>2689</v>
      </c>
      <c r="B42" s="193">
        <v>16</v>
      </c>
      <c r="C42" s="193">
        <v>12</v>
      </c>
      <c r="D42" s="193">
        <v>17</v>
      </c>
      <c r="E42" s="193">
        <v>24</v>
      </c>
      <c r="F42" s="193">
        <v>44</v>
      </c>
      <c r="G42" s="193">
        <v>49</v>
      </c>
      <c r="H42" s="193">
        <v>45</v>
      </c>
      <c r="I42" s="193">
        <v>25</v>
      </c>
      <c r="J42" s="129">
        <v>52.928049999999999</v>
      </c>
      <c r="K42" s="202">
        <f t="shared" si="2"/>
        <v>3334.4671499999999</v>
      </c>
      <c r="L42" s="222"/>
      <c r="M42" s="222"/>
      <c r="O42" s="196"/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s="195" customFormat="1" ht="16.5" customHeight="1">
      <c r="A43" s="194" t="s">
        <v>806</v>
      </c>
      <c r="B43" s="193">
        <v>10</v>
      </c>
      <c r="C43" s="193">
        <v>7</v>
      </c>
      <c r="D43" s="193">
        <v>10</v>
      </c>
      <c r="E43" s="193">
        <v>15</v>
      </c>
      <c r="F43" s="193">
        <v>33</v>
      </c>
      <c r="G43" s="193">
        <v>35</v>
      </c>
      <c r="H43" s="193">
        <v>30</v>
      </c>
      <c r="I43" s="193">
        <v>16</v>
      </c>
      <c r="J43" s="129">
        <v>52.554600000000008</v>
      </c>
      <c r="K43" s="202">
        <f t="shared" si="2"/>
        <v>3310.9398000000006</v>
      </c>
      <c r="L43" s="222"/>
      <c r="M43" s="222"/>
      <c r="O43" s="196"/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s="195" customFormat="1" ht="16.5" customHeight="1">
      <c r="A44" s="194" t="s">
        <v>807</v>
      </c>
      <c r="B44" s="193">
        <v>14</v>
      </c>
      <c r="C44" s="193">
        <v>10</v>
      </c>
      <c r="D44" s="193">
        <v>15</v>
      </c>
      <c r="E44" s="193">
        <v>21</v>
      </c>
      <c r="F44" s="193">
        <v>43</v>
      </c>
      <c r="G44" s="193">
        <v>50</v>
      </c>
      <c r="H44" s="193">
        <v>39</v>
      </c>
      <c r="I44" s="193">
        <v>18</v>
      </c>
      <c r="J44" s="129">
        <v>67.662350000000004</v>
      </c>
      <c r="K44" s="202">
        <f t="shared" si="2"/>
        <v>4262.7280499999997</v>
      </c>
      <c r="L44" s="222"/>
      <c r="M44" s="222"/>
      <c r="O44" s="196"/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s="195" customFormat="1" ht="16.5" customHeight="1">
      <c r="A45" s="194" t="s">
        <v>808</v>
      </c>
      <c r="B45" s="193">
        <v>9</v>
      </c>
      <c r="C45" s="193">
        <v>7</v>
      </c>
      <c r="D45" s="193">
        <v>9</v>
      </c>
      <c r="E45" s="193">
        <v>12</v>
      </c>
      <c r="F45" s="193">
        <v>30</v>
      </c>
      <c r="G45" s="193">
        <v>31</v>
      </c>
      <c r="H45" s="193">
        <v>21</v>
      </c>
      <c r="I45" s="193">
        <v>10</v>
      </c>
      <c r="J45" s="129">
        <v>62.637750000000004</v>
      </c>
      <c r="K45" s="202">
        <f t="shared" si="2"/>
        <v>3946.1782499999999</v>
      </c>
      <c r="L45" s="222"/>
      <c r="M45" s="222"/>
      <c r="O45" s="196"/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s="195" customFormat="1" ht="16.5" customHeight="1">
      <c r="A46" s="194" t="s">
        <v>809</v>
      </c>
      <c r="B46" s="193">
        <v>13</v>
      </c>
      <c r="C46" s="193">
        <v>10</v>
      </c>
      <c r="D46" s="193">
        <v>13</v>
      </c>
      <c r="E46" s="193">
        <v>17</v>
      </c>
      <c r="F46" s="193">
        <v>40</v>
      </c>
      <c r="G46" s="193">
        <v>40</v>
      </c>
      <c r="H46" s="193">
        <v>28</v>
      </c>
      <c r="I46" s="193">
        <v>12</v>
      </c>
      <c r="J46" s="129">
        <v>80.189900000000009</v>
      </c>
      <c r="K46" s="202">
        <f t="shared" si="2"/>
        <v>5051.9637000000002</v>
      </c>
      <c r="L46" s="222"/>
      <c r="M46" s="222"/>
      <c r="O46" s="196"/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s="195" customFormat="1" ht="16.5" customHeight="1">
      <c r="A47" s="194" t="s">
        <v>810</v>
      </c>
      <c r="B47" s="193">
        <v>6</v>
      </c>
      <c r="C47" s="193">
        <v>4</v>
      </c>
      <c r="D47" s="193">
        <v>6</v>
      </c>
      <c r="E47" s="193">
        <v>10</v>
      </c>
      <c r="F47" s="193">
        <v>28</v>
      </c>
      <c r="G47" s="193">
        <v>24</v>
      </c>
      <c r="H47" s="193">
        <v>15</v>
      </c>
      <c r="I47" s="193">
        <v>11</v>
      </c>
      <c r="J47" s="129">
        <v>78.085000000000008</v>
      </c>
      <c r="K47" s="202">
        <f t="shared" si="2"/>
        <v>4919.3550000000005</v>
      </c>
      <c r="L47" s="222"/>
      <c r="M47" s="222"/>
      <c r="O47" s="196"/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s="195" customFormat="1" ht="16.5" customHeight="1">
      <c r="A48" s="194" t="s">
        <v>811</v>
      </c>
      <c r="B48" s="193">
        <v>9</v>
      </c>
      <c r="C48" s="193">
        <v>6</v>
      </c>
      <c r="D48" s="193">
        <v>9</v>
      </c>
      <c r="E48" s="193">
        <v>14</v>
      </c>
      <c r="F48" s="193">
        <v>36</v>
      </c>
      <c r="G48" s="193">
        <v>33</v>
      </c>
      <c r="H48" s="193">
        <v>22</v>
      </c>
      <c r="I48" s="193">
        <v>12</v>
      </c>
      <c r="J48" s="129">
        <v>98.862400000000008</v>
      </c>
      <c r="K48" s="202">
        <f t="shared" si="2"/>
        <v>6228.3312000000005</v>
      </c>
      <c r="L48" s="222"/>
      <c r="M48" s="222"/>
      <c r="O48" s="196"/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s="195" customFormat="1" ht="16.5" customHeight="1">
      <c r="A49" s="194" t="s">
        <v>812</v>
      </c>
      <c r="B49" s="193">
        <v>5</v>
      </c>
      <c r="C49" s="193">
        <v>3</v>
      </c>
      <c r="D49" s="193">
        <v>5</v>
      </c>
      <c r="E49" s="193">
        <v>8</v>
      </c>
      <c r="F49" s="193">
        <v>25</v>
      </c>
      <c r="G49" s="193">
        <v>17</v>
      </c>
      <c r="H49" s="193">
        <v>8</v>
      </c>
      <c r="I49" s="193">
        <v>5</v>
      </c>
      <c r="J49" s="129">
        <v>90.137250000000009</v>
      </c>
      <c r="K49" s="202">
        <f t="shared" si="2"/>
        <v>5678.6467500000008</v>
      </c>
      <c r="L49" s="222"/>
      <c r="M49" s="222"/>
      <c r="O49" s="196"/>
      <c r="P49" s="196"/>
      <c r="Q49" s="196"/>
      <c r="R49" s="196"/>
      <c r="S49" s="196"/>
      <c r="T49" s="196"/>
      <c r="U49" s="196"/>
      <c r="V49" s="196"/>
      <c r="W49" s="196"/>
      <c r="X49" s="196"/>
    </row>
    <row r="50" spans="1:24" s="195" customFormat="1" ht="16.5" customHeight="1">
      <c r="A50" s="194" t="s">
        <v>813</v>
      </c>
      <c r="B50" s="193">
        <v>7</v>
      </c>
      <c r="C50" s="193">
        <v>5</v>
      </c>
      <c r="D50" s="193">
        <v>8</v>
      </c>
      <c r="E50" s="193">
        <v>11</v>
      </c>
      <c r="F50" s="193">
        <v>32</v>
      </c>
      <c r="G50" s="193">
        <v>23</v>
      </c>
      <c r="H50" s="193">
        <v>11</v>
      </c>
      <c r="I50" s="193">
        <v>6</v>
      </c>
      <c r="J50" s="129">
        <v>111.83129999999998</v>
      </c>
      <c r="K50" s="202">
        <f t="shared" si="2"/>
        <v>7045.3718999999992</v>
      </c>
      <c r="L50" s="222"/>
      <c r="M50" s="222"/>
      <c r="O50" s="196"/>
      <c r="P50" s="196"/>
      <c r="Q50" s="196"/>
      <c r="R50" s="196"/>
      <c r="S50" s="196"/>
      <c r="T50" s="196"/>
      <c r="U50" s="196"/>
      <c r="V50" s="196"/>
      <c r="W50" s="196"/>
      <c r="X50" s="196"/>
    </row>
    <row r="51" spans="1:24" s="195" customFormat="1" ht="16.5" customHeight="1">
      <c r="A51" s="194" t="s">
        <v>814</v>
      </c>
      <c r="B51" s="193">
        <v>5</v>
      </c>
      <c r="C51" s="193">
        <v>3</v>
      </c>
      <c r="D51" s="193">
        <v>4</v>
      </c>
      <c r="E51" s="193">
        <v>6</v>
      </c>
      <c r="F51" s="193">
        <v>21</v>
      </c>
      <c r="G51" s="193">
        <v>12</v>
      </c>
      <c r="H51" s="193">
        <v>8</v>
      </c>
      <c r="I51" s="193">
        <v>6</v>
      </c>
      <c r="J51" s="129">
        <v>129.68900000000002</v>
      </c>
      <c r="K51" s="202">
        <f t="shared" si="2"/>
        <v>8170.4070000000011</v>
      </c>
      <c r="L51" s="222"/>
      <c r="M51" s="222"/>
      <c r="O51" s="196"/>
      <c r="P51" s="196"/>
      <c r="Q51" s="196"/>
      <c r="R51" s="196"/>
      <c r="S51" s="196"/>
      <c r="T51" s="196"/>
      <c r="U51" s="196"/>
      <c r="V51" s="196"/>
      <c r="W51" s="196"/>
      <c r="X51" s="196"/>
    </row>
    <row r="52" spans="1:24" s="195" customFormat="1" ht="16.5" customHeight="1">
      <c r="A52" s="194" t="s">
        <v>815</v>
      </c>
      <c r="B52" s="193">
        <v>7</v>
      </c>
      <c r="C52" s="193">
        <v>5</v>
      </c>
      <c r="D52" s="193">
        <v>6</v>
      </c>
      <c r="E52" s="193">
        <v>9</v>
      </c>
      <c r="F52" s="193">
        <v>28</v>
      </c>
      <c r="G52" s="193">
        <v>17</v>
      </c>
      <c r="H52" s="193">
        <v>11</v>
      </c>
      <c r="I52" s="193">
        <v>7</v>
      </c>
      <c r="J52" s="129">
        <v>160.51560000000001</v>
      </c>
      <c r="K52" s="202">
        <f t="shared" si="2"/>
        <v>10112.482800000002</v>
      </c>
      <c r="L52" s="222"/>
      <c r="M52" s="222"/>
      <c r="O52" s="196"/>
      <c r="P52" s="196"/>
      <c r="Q52" s="196"/>
      <c r="R52" s="196"/>
      <c r="S52" s="196"/>
      <c r="T52" s="196"/>
      <c r="U52" s="196"/>
      <c r="V52" s="196"/>
      <c r="W52" s="196"/>
      <c r="X52" s="196"/>
    </row>
    <row r="53" spans="1:24" s="197" customFormat="1" ht="15.75" customHeight="1">
      <c r="A53" s="511" t="s">
        <v>1613</v>
      </c>
      <c r="B53" s="512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</row>
    <row r="54" spans="1:24" s="195" customFormat="1" ht="15.75" customHeight="1">
      <c r="A54" s="204"/>
      <c r="B54" s="440" t="s">
        <v>1618</v>
      </c>
      <c r="C54" s="440"/>
      <c r="D54" s="440"/>
      <c r="E54" s="440"/>
      <c r="F54" s="440"/>
      <c r="G54" s="205"/>
      <c r="H54" s="224" t="s">
        <v>1605</v>
      </c>
      <c r="I54" s="254"/>
      <c r="J54" s="254"/>
      <c r="K54" s="254"/>
      <c r="L54" s="254"/>
      <c r="M54" s="255"/>
      <c r="O54" s="196"/>
      <c r="P54" s="196"/>
      <c r="Q54" s="196"/>
      <c r="R54" s="196"/>
      <c r="S54" s="196"/>
      <c r="T54" s="196"/>
      <c r="U54" s="196"/>
      <c r="V54" s="196"/>
      <c r="W54" s="196"/>
      <c r="X54" s="196"/>
    </row>
    <row r="55" spans="1:24" s="195" customFormat="1" ht="15.75" customHeight="1">
      <c r="A55" s="210"/>
      <c r="B55" s="441"/>
      <c r="C55" s="441"/>
      <c r="D55" s="441"/>
      <c r="E55" s="441"/>
      <c r="F55" s="441"/>
      <c r="G55" s="211"/>
      <c r="H55" s="224" t="s">
        <v>1606</v>
      </c>
      <c r="I55" s="256"/>
      <c r="J55" s="256"/>
      <c r="K55" s="256"/>
      <c r="L55" s="256"/>
      <c r="M55" s="257"/>
      <c r="O55" s="196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24" s="195" customFormat="1" ht="15.75" customHeight="1">
      <c r="A56" s="210"/>
      <c r="B56" s="441"/>
      <c r="C56" s="441"/>
      <c r="D56" s="441"/>
      <c r="E56" s="441"/>
      <c r="F56" s="441"/>
      <c r="G56" s="211"/>
      <c r="H56" s="224" t="s">
        <v>1612</v>
      </c>
      <c r="I56" s="224"/>
      <c r="J56" s="212"/>
      <c r="K56" s="213"/>
      <c r="L56" s="214"/>
      <c r="M56" s="215"/>
      <c r="O56" s="196"/>
      <c r="P56" s="196"/>
      <c r="Q56" s="196"/>
      <c r="R56" s="196"/>
      <c r="S56" s="196"/>
      <c r="T56" s="196"/>
      <c r="U56" s="196"/>
      <c r="V56" s="196"/>
      <c r="W56" s="196"/>
      <c r="X56" s="196"/>
    </row>
    <row r="57" spans="1:24" s="195" customFormat="1" ht="15.75" customHeight="1">
      <c r="A57" s="210"/>
      <c r="B57" s="441"/>
      <c r="C57" s="441"/>
      <c r="D57" s="441"/>
      <c r="E57" s="441"/>
      <c r="F57" s="441"/>
      <c r="G57" s="211"/>
      <c r="H57" s="224" t="s">
        <v>1611</v>
      </c>
      <c r="I57" s="224"/>
      <c r="J57" s="212"/>
      <c r="K57" s="213"/>
      <c r="L57" s="214"/>
      <c r="M57" s="215"/>
      <c r="O57" s="196"/>
      <c r="P57" s="196"/>
      <c r="Q57" s="196"/>
      <c r="R57" s="196"/>
      <c r="S57" s="196"/>
      <c r="T57" s="196"/>
      <c r="U57" s="196"/>
      <c r="V57" s="196"/>
      <c r="W57" s="196"/>
      <c r="X57" s="196"/>
    </row>
    <row r="58" spans="1:24" s="195" customFormat="1" ht="15.75" customHeight="1">
      <c r="A58" s="216"/>
      <c r="B58" s="442"/>
      <c r="C58" s="442"/>
      <c r="D58" s="442"/>
      <c r="E58" s="442"/>
      <c r="F58" s="442"/>
      <c r="G58" s="217"/>
      <c r="H58" s="217"/>
      <c r="I58" s="225"/>
      <c r="J58" s="218"/>
      <c r="K58" s="219"/>
      <c r="L58" s="220"/>
      <c r="M58" s="221"/>
      <c r="O58" s="196"/>
      <c r="P58" s="196"/>
      <c r="Q58" s="196"/>
      <c r="R58" s="196"/>
      <c r="S58" s="196"/>
      <c r="T58" s="196"/>
      <c r="U58" s="196"/>
      <c r="V58" s="196"/>
      <c r="W58" s="196"/>
      <c r="X58" s="196"/>
    </row>
    <row r="59" spans="1:24" s="195" customFormat="1" ht="21" customHeight="1">
      <c r="A59" s="507" t="s">
        <v>77</v>
      </c>
      <c r="B59" s="513" t="s">
        <v>1149</v>
      </c>
      <c r="C59" s="546"/>
      <c r="D59" s="546"/>
      <c r="E59" s="546"/>
      <c r="F59" s="546"/>
      <c r="G59" s="546"/>
      <c r="H59" s="546"/>
      <c r="I59" s="547"/>
      <c r="J59" s="550" t="s">
        <v>893</v>
      </c>
      <c r="K59" s="544" t="s">
        <v>894</v>
      </c>
      <c r="L59" s="545"/>
      <c r="M59" s="545"/>
      <c r="O59" s="196"/>
      <c r="P59" s="196"/>
      <c r="Q59" s="196"/>
      <c r="R59" s="196"/>
      <c r="S59" s="196"/>
      <c r="T59" s="196"/>
      <c r="U59" s="196"/>
      <c r="V59" s="196"/>
      <c r="W59" s="196"/>
      <c r="X59" s="196"/>
    </row>
    <row r="60" spans="1:24" s="195" customFormat="1" ht="21" customHeight="1">
      <c r="A60" s="507"/>
      <c r="B60" s="243">
        <v>63</v>
      </c>
      <c r="C60" s="243">
        <v>125</v>
      </c>
      <c r="D60" s="243">
        <v>250</v>
      </c>
      <c r="E60" s="243">
        <v>500</v>
      </c>
      <c r="F60" s="243">
        <v>1000</v>
      </c>
      <c r="G60" s="243">
        <v>2000</v>
      </c>
      <c r="H60" s="243">
        <v>4000</v>
      </c>
      <c r="I60" s="243">
        <v>8000</v>
      </c>
      <c r="J60" s="551"/>
      <c r="K60" s="544"/>
      <c r="L60" s="545"/>
      <c r="M60" s="545"/>
      <c r="O60" s="196"/>
      <c r="P60" s="196"/>
      <c r="Q60" s="196"/>
      <c r="R60" s="196"/>
      <c r="S60" s="196"/>
      <c r="T60" s="196"/>
      <c r="U60" s="196"/>
      <c r="V60" s="196"/>
      <c r="W60" s="196"/>
      <c r="X60" s="196"/>
    </row>
    <row r="61" spans="1:24" s="195" customFormat="1" ht="16.5" customHeight="1">
      <c r="A61" s="194" t="s">
        <v>532</v>
      </c>
      <c r="B61" s="198" t="s">
        <v>292</v>
      </c>
      <c r="C61" s="193">
        <v>6</v>
      </c>
      <c r="D61" s="193">
        <v>14</v>
      </c>
      <c r="E61" s="193">
        <v>20</v>
      </c>
      <c r="F61" s="193">
        <v>24</v>
      </c>
      <c r="G61" s="193">
        <v>25</v>
      </c>
      <c r="H61" s="193">
        <v>20</v>
      </c>
      <c r="I61" s="193">
        <v>18</v>
      </c>
      <c r="J61" s="202">
        <v>3461.818556700001</v>
      </c>
      <c r="K61" s="202">
        <f t="shared" ref="K61:K69" si="3">J61*0.9</f>
        <v>3115.6367010300009</v>
      </c>
      <c r="L61" s="203"/>
      <c r="M61" s="203"/>
      <c r="O61" s="196"/>
      <c r="P61" s="196"/>
      <c r="Q61" s="196"/>
      <c r="R61" s="196"/>
      <c r="S61" s="196"/>
      <c r="T61" s="196"/>
      <c r="U61" s="196"/>
      <c r="V61" s="196"/>
      <c r="W61" s="196"/>
      <c r="X61" s="196"/>
    </row>
    <row r="62" spans="1:24" s="195" customFormat="1" ht="16.5" customHeight="1">
      <c r="A62" s="194" t="s">
        <v>388</v>
      </c>
      <c r="B62" s="230" t="s">
        <v>292</v>
      </c>
      <c r="C62" s="193">
        <v>4</v>
      </c>
      <c r="D62" s="193">
        <v>9</v>
      </c>
      <c r="E62" s="193">
        <v>16</v>
      </c>
      <c r="F62" s="193">
        <v>24</v>
      </c>
      <c r="G62" s="193">
        <v>15</v>
      </c>
      <c r="H62" s="193">
        <v>12</v>
      </c>
      <c r="I62" s="193">
        <v>9</v>
      </c>
      <c r="J62" s="202">
        <v>3961.8590148900012</v>
      </c>
      <c r="K62" s="202">
        <f t="shared" si="3"/>
        <v>3565.673113401001</v>
      </c>
      <c r="L62" s="203"/>
      <c r="M62" s="203"/>
      <c r="O62" s="196"/>
      <c r="P62" s="196"/>
      <c r="Q62" s="196"/>
      <c r="R62" s="196"/>
      <c r="S62" s="196"/>
      <c r="T62" s="196"/>
      <c r="U62" s="196"/>
      <c r="V62" s="196"/>
      <c r="W62" s="196"/>
      <c r="X62" s="196"/>
    </row>
    <row r="63" spans="1:24" s="195" customFormat="1" ht="16.5" customHeight="1">
      <c r="A63" s="194" t="s">
        <v>389</v>
      </c>
      <c r="B63" s="230" t="s">
        <v>292</v>
      </c>
      <c r="C63" s="193">
        <v>10</v>
      </c>
      <c r="D63" s="193">
        <v>14</v>
      </c>
      <c r="E63" s="193">
        <v>23</v>
      </c>
      <c r="F63" s="193">
        <v>26</v>
      </c>
      <c r="G63" s="193">
        <v>19</v>
      </c>
      <c r="H63" s="193">
        <v>14</v>
      </c>
      <c r="I63" s="193">
        <v>12</v>
      </c>
      <c r="J63" s="202">
        <v>5025.3322530363757</v>
      </c>
      <c r="K63" s="202">
        <f t="shared" si="3"/>
        <v>4522.7990277327381</v>
      </c>
      <c r="L63" s="203"/>
      <c r="M63" s="203"/>
      <c r="O63" s="196"/>
      <c r="P63" s="196"/>
      <c r="Q63" s="196"/>
      <c r="R63" s="196"/>
      <c r="S63" s="196"/>
      <c r="T63" s="196"/>
      <c r="U63" s="196"/>
      <c r="V63" s="196"/>
      <c r="W63" s="196"/>
      <c r="X63" s="196"/>
    </row>
    <row r="64" spans="1:24" s="195" customFormat="1" ht="16.5" customHeight="1">
      <c r="A64" s="194" t="s">
        <v>390</v>
      </c>
      <c r="B64" s="230" t="s">
        <v>292</v>
      </c>
      <c r="C64" s="193">
        <v>9</v>
      </c>
      <c r="D64" s="193">
        <v>15</v>
      </c>
      <c r="E64" s="193">
        <v>19</v>
      </c>
      <c r="F64" s="193">
        <v>30</v>
      </c>
      <c r="G64" s="193">
        <v>16</v>
      </c>
      <c r="H64" s="193">
        <v>16</v>
      </c>
      <c r="I64" s="193">
        <v>11</v>
      </c>
      <c r="J64" s="202">
        <v>5143.0013691840004</v>
      </c>
      <c r="K64" s="202">
        <f t="shared" si="3"/>
        <v>4628.7012322656001</v>
      </c>
      <c r="L64" s="203"/>
      <c r="M64" s="203"/>
      <c r="O64" s="196"/>
      <c r="P64" s="196"/>
      <c r="Q64" s="196"/>
      <c r="R64" s="196"/>
      <c r="S64" s="196"/>
      <c r="T64" s="196"/>
      <c r="U64" s="196"/>
      <c r="V64" s="196"/>
      <c r="W64" s="196"/>
      <c r="X64" s="196"/>
    </row>
    <row r="65" spans="1:24" s="195" customFormat="1" ht="16.5" customHeight="1">
      <c r="A65" s="194" t="s">
        <v>391</v>
      </c>
      <c r="B65" s="230" t="s">
        <v>292</v>
      </c>
      <c r="C65" s="193">
        <v>7</v>
      </c>
      <c r="D65" s="193">
        <v>14</v>
      </c>
      <c r="E65" s="193">
        <v>20</v>
      </c>
      <c r="F65" s="193">
        <v>32</v>
      </c>
      <c r="G65" s="193">
        <v>14</v>
      </c>
      <c r="H65" s="193">
        <v>15</v>
      </c>
      <c r="I65" s="193">
        <v>10</v>
      </c>
      <c r="J65" s="202">
        <v>5571.5848166160004</v>
      </c>
      <c r="K65" s="202">
        <f t="shared" si="3"/>
        <v>5014.4263349544008</v>
      </c>
      <c r="L65" s="203"/>
      <c r="M65" s="203"/>
      <c r="O65" s="196"/>
      <c r="P65" s="196"/>
      <c r="Q65" s="196"/>
      <c r="R65" s="196"/>
      <c r="S65" s="196"/>
      <c r="T65" s="196"/>
      <c r="U65" s="196"/>
      <c r="V65" s="196"/>
      <c r="W65" s="196"/>
      <c r="X65" s="196"/>
    </row>
    <row r="66" spans="1:24" s="195" customFormat="1" ht="16.5" customHeight="1">
      <c r="A66" s="194" t="s">
        <v>392</v>
      </c>
      <c r="B66" s="230" t="s">
        <v>292</v>
      </c>
      <c r="C66" s="193">
        <v>8</v>
      </c>
      <c r="D66" s="193">
        <v>14</v>
      </c>
      <c r="E66" s="193">
        <v>18</v>
      </c>
      <c r="F66" s="193">
        <v>19</v>
      </c>
      <c r="G66" s="193">
        <v>12</v>
      </c>
      <c r="H66" s="193">
        <v>10</v>
      </c>
      <c r="I66" s="193">
        <v>7</v>
      </c>
      <c r="J66" s="202">
        <v>6061.3944708239987</v>
      </c>
      <c r="K66" s="202">
        <f t="shared" si="3"/>
        <v>5455.255023741599</v>
      </c>
      <c r="L66" s="203"/>
      <c r="M66" s="203"/>
      <c r="O66" s="196"/>
      <c r="P66" s="196"/>
      <c r="Q66" s="196"/>
      <c r="R66" s="196"/>
      <c r="S66" s="196"/>
      <c r="T66" s="196"/>
      <c r="U66" s="196"/>
      <c r="V66" s="196"/>
      <c r="W66" s="196"/>
      <c r="X66" s="196"/>
    </row>
    <row r="67" spans="1:24" s="195" customFormat="1" ht="16.5" customHeight="1">
      <c r="A67" s="194" t="s">
        <v>393</v>
      </c>
      <c r="B67" s="230" t="s">
        <v>292</v>
      </c>
      <c r="C67" s="193">
        <v>6</v>
      </c>
      <c r="D67" s="193">
        <v>10</v>
      </c>
      <c r="E67" s="193">
        <v>15</v>
      </c>
      <c r="F67" s="193">
        <v>14</v>
      </c>
      <c r="G67" s="193">
        <v>10</v>
      </c>
      <c r="H67" s="193">
        <v>7</v>
      </c>
      <c r="I67" s="193">
        <v>7</v>
      </c>
      <c r="J67" s="202">
        <v>8342.7084462172515</v>
      </c>
      <c r="K67" s="202">
        <f t="shared" si="3"/>
        <v>7508.4376015955268</v>
      </c>
      <c r="L67" s="203"/>
      <c r="M67" s="203"/>
      <c r="O67" s="196"/>
      <c r="P67" s="196"/>
      <c r="Q67" s="196"/>
      <c r="R67" s="196"/>
      <c r="S67" s="196"/>
      <c r="T67" s="196"/>
      <c r="U67" s="196"/>
      <c r="V67" s="196"/>
      <c r="W67" s="196"/>
      <c r="X67" s="196"/>
    </row>
    <row r="68" spans="1:24" s="195" customFormat="1" ht="16.5" customHeight="1">
      <c r="A68" s="194" t="s">
        <v>394</v>
      </c>
      <c r="B68" s="230" t="s">
        <v>292</v>
      </c>
      <c r="C68" s="193">
        <v>6</v>
      </c>
      <c r="D68" s="193">
        <v>7</v>
      </c>
      <c r="E68" s="193">
        <v>12</v>
      </c>
      <c r="F68" s="193">
        <v>10</v>
      </c>
      <c r="G68" s="193">
        <v>7</v>
      </c>
      <c r="H68" s="193">
        <v>5</v>
      </c>
      <c r="I68" s="193">
        <v>3</v>
      </c>
      <c r="J68" s="202">
        <v>9590.8301822654994</v>
      </c>
      <c r="K68" s="202">
        <f t="shared" si="3"/>
        <v>8631.7471640389504</v>
      </c>
      <c r="L68" s="203"/>
      <c r="M68" s="203"/>
      <c r="O68" s="196"/>
      <c r="P68" s="196"/>
      <c r="Q68" s="196"/>
      <c r="R68" s="196"/>
      <c r="S68" s="196"/>
      <c r="T68" s="196"/>
      <c r="U68" s="196"/>
      <c r="V68" s="196"/>
      <c r="W68" s="196"/>
      <c r="X68" s="196"/>
    </row>
    <row r="69" spans="1:24" s="195" customFormat="1" ht="16.5" customHeight="1">
      <c r="A69" s="194" t="s">
        <v>395</v>
      </c>
      <c r="B69" s="230" t="s">
        <v>292</v>
      </c>
      <c r="C69" s="193">
        <v>5</v>
      </c>
      <c r="D69" s="193">
        <v>5</v>
      </c>
      <c r="E69" s="193">
        <v>11</v>
      </c>
      <c r="F69" s="193">
        <v>11</v>
      </c>
      <c r="G69" s="193">
        <v>8</v>
      </c>
      <c r="H69" s="193">
        <v>5</v>
      </c>
      <c r="I69" s="193">
        <v>4</v>
      </c>
      <c r="J69" s="202">
        <v>10905.918081975002</v>
      </c>
      <c r="K69" s="202">
        <f t="shared" si="3"/>
        <v>9815.3262737775021</v>
      </c>
      <c r="L69" s="203"/>
      <c r="M69" s="203"/>
      <c r="O69" s="196"/>
      <c r="P69" s="196"/>
      <c r="Q69" s="196"/>
      <c r="R69" s="196"/>
      <c r="S69" s="196"/>
      <c r="T69" s="196"/>
      <c r="U69" s="196"/>
      <c r="V69" s="196"/>
      <c r="W69" s="196"/>
      <c r="X69" s="196"/>
    </row>
    <row r="70" spans="1:24" s="195" customFormat="1" ht="16.5" customHeight="1">
      <c r="A70" s="449"/>
      <c r="B70" s="450"/>
      <c r="C70" s="450"/>
      <c r="D70" s="450"/>
      <c r="E70" s="450"/>
      <c r="F70" s="450"/>
      <c r="G70" s="450"/>
      <c r="H70" s="450"/>
      <c r="I70" s="450"/>
      <c r="J70" s="450"/>
      <c r="K70" s="450"/>
      <c r="L70" s="450"/>
      <c r="M70" s="451"/>
      <c r="O70" s="196"/>
      <c r="P70" s="196"/>
      <c r="Q70" s="196"/>
      <c r="R70" s="196"/>
      <c r="S70" s="196"/>
      <c r="T70" s="196"/>
      <c r="U70" s="196"/>
      <c r="V70" s="196"/>
      <c r="W70" s="196"/>
      <c r="X70" s="196"/>
    </row>
    <row r="71" spans="1:24" s="197" customFormat="1" ht="15.75" customHeight="1">
      <c r="A71" s="511" t="s">
        <v>1614</v>
      </c>
      <c r="B71" s="512"/>
      <c r="C71" s="512"/>
      <c r="D71" s="512"/>
      <c r="E71" s="512"/>
      <c r="F71" s="512"/>
      <c r="G71" s="512"/>
      <c r="H71" s="512"/>
      <c r="I71" s="512"/>
      <c r="J71" s="512"/>
      <c r="K71" s="512"/>
      <c r="L71" s="512"/>
      <c r="M71" s="512"/>
    </row>
    <row r="72" spans="1:24" s="195" customFormat="1" ht="15.75" customHeight="1">
      <c r="A72" s="204"/>
      <c r="B72" s="440" t="s">
        <v>1616</v>
      </c>
      <c r="C72" s="440"/>
      <c r="D72" s="440"/>
      <c r="E72" s="440"/>
      <c r="F72" s="440"/>
      <c r="G72" s="205"/>
      <c r="H72" s="531" t="s">
        <v>1605</v>
      </c>
      <c r="I72" s="531"/>
      <c r="J72" s="531"/>
      <c r="K72" s="531"/>
      <c r="L72" s="208"/>
      <c r="M72" s="209"/>
      <c r="O72" s="196"/>
      <c r="P72" s="196"/>
      <c r="Q72" s="196"/>
      <c r="R72" s="196"/>
      <c r="S72" s="196"/>
      <c r="T72" s="196"/>
      <c r="U72" s="196"/>
      <c r="V72" s="196"/>
      <c r="W72" s="196"/>
      <c r="X72" s="196"/>
    </row>
    <row r="73" spans="1:24" s="195" customFormat="1" ht="15.75" customHeight="1">
      <c r="A73" s="210"/>
      <c r="B73" s="441"/>
      <c r="C73" s="441"/>
      <c r="D73" s="441"/>
      <c r="E73" s="441"/>
      <c r="F73" s="441"/>
      <c r="G73" s="211"/>
      <c r="H73" s="224" t="s">
        <v>1606</v>
      </c>
      <c r="I73" s="224"/>
      <c r="J73" s="212"/>
      <c r="K73" s="213"/>
      <c r="L73" s="214"/>
      <c r="M73" s="215"/>
      <c r="O73" s="196"/>
      <c r="P73" s="196"/>
      <c r="Q73" s="196"/>
      <c r="R73" s="196"/>
      <c r="S73" s="196"/>
      <c r="T73" s="196"/>
      <c r="U73" s="196"/>
      <c r="V73" s="196"/>
      <c r="W73" s="196"/>
      <c r="X73" s="196"/>
    </row>
    <row r="74" spans="1:24" s="195" customFormat="1" ht="15.75" customHeight="1">
      <c r="A74" s="210"/>
      <c r="B74" s="441"/>
      <c r="C74" s="441"/>
      <c r="D74" s="441"/>
      <c r="E74" s="441"/>
      <c r="F74" s="441"/>
      <c r="G74" s="211"/>
      <c r="H74" s="224" t="s">
        <v>1612</v>
      </c>
      <c r="I74" s="224"/>
      <c r="J74" s="258"/>
      <c r="K74" s="213"/>
      <c r="L74" s="214"/>
      <c r="M74" s="215"/>
      <c r="O74" s="196"/>
      <c r="P74" s="196"/>
      <c r="Q74" s="196"/>
      <c r="R74" s="196"/>
      <c r="S74" s="196"/>
      <c r="T74" s="196"/>
      <c r="U74" s="196"/>
      <c r="V74" s="196"/>
      <c r="W74" s="196"/>
      <c r="X74" s="196"/>
    </row>
    <row r="75" spans="1:24" s="195" customFormat="1" ht="15.75" customHeight="1">
      <c r="A75" s="210"/>
      <c r="B75" s="441"/>
      <c r="C75" s="441"/>
      <c r="D75" s="441"/>
      <c r="E75" s="441"/>
      <c r="F75" s="441"/>
      <c r="G75" s="211"/>
      <c r="H75" s="224" t="s">
        <v>1611</v>
      </c>
      <c r="I75" s="224"/>
      <c r="J75" s="212"/>
      <c r="K75" s="213"/>
      <c r="L75" s="214"/>
      <c r="M75" s="215"/>
      <c r="O75" s="196"/>
      <c r="P75" s="196"/>
      <c r="Q75" s="196"/>
      <c r="R75" s="196"/>
      <c r="S75" s="196"/>
      <c r="T75" s="196"/>
      <c r="U75" s="196"/>
      <c r="V75" s="196"/>
      <c r="W75" s="196"/>
      <c r="X75" s="196"/>
    </row>
    <row r="76" spans="1:24" s="195" customFormat="1" ht="15.75" customHeight="1">
      <c r="A76" s="216"/>
      <c r="B76" s="442"/>
      <c r="C76" s="442"/>
      <c r="D76" s="442"/>
      <c r="E76" s="442"/>
      <c r="F76" s="442"/>
      <c r="G76" s="217"/>
      <c r="H76" s="217"/>
      <c r="I76" s="225"/>
      <c r="J76" s="218"/>
      <c r="K76" s="219"/>
      <c r="L76" s="220"/>
      <c r="M76" s="221"/>
      <c r="O76" s="196"/>
      <c r="P76" s="196"/>
      <c r="Q76" s="196"/>
      <c r="R76" s="196"/>
      <c r="S76" s="196"/>
      <c r="T76" s="196"/>
      <c r="U76" s="196"/>
      <c r="V76" s="196"/>
      <c r="W76" s="196"/>
      <c r="X76" s="196"/>
    </row>
    <row r="77" spans="1:24" s="195" customFormat="1" ht="21" customHeight="1">
      <c r="A77" s="507" t="s">
        <v>77</v>
      </c>
      <c r="B77" s="513" t="s">
        <v>1149</v>
      </c>
      <c r="C77" s="546"/>
      <c r="D77" s="546"/>
      <c r="E77" s="546"/>
      <c r="F77" s="546"/>
      <c r="G77" s="546"/>
      <c r="H77" s="546"/>
      <c r="I77" s="547"/>
      <c r="J77" s="550" t="s">
        <v>893</v>
      </c>
      <c r="K77" s="544" t="s">
        <v>894</v>
      </c>
      <c r="L77" s="545"/>
      <c r="M77" s="545"/>
      <c r="O77" s="196"/>
      <c r="P77" s="196"/>
      <c r="Q77" s="196"/>
      <c r="R77" s="196"/>
      <c r="S77" s="196"/>
      <c r="T77" s="196"/>
      <c r="U77" s="196"/>
      <c r="V77" s="196"/>
      <c r="W77" s="196"/>
      <c r="X77" s="196"/>
    </row>
    <row r="78" spans="1:24" s="195" customFormat="1" ht="21" customHeight="1">
      <c r="A78" s="507"/>
      <c r="B78" s="243">
        <v>63</v>
      </c>
      <c r="C78" s="243">
        <v>125</v>
      </c>
      <c r="D78" s="243">
        <v>250</v>
      </c>
      <c r="E78" s="243">
        <v>500</v>
      </c>
      <c r="F78" s="243">
        <v>1000</v>
      </c>
      <c r="G78" s="243">
        <v>2000</v>
      </c>
      <c r="H78" s="243">
        <v>4000</v>
      </c>
      <c r="I78" s="243">
        <v>8000</v>
      </c>
      <c r="J78" s="551"/>
      <c r="K78" s="544"/>
      <c r="L78" s="545"/>
      <c r="M78" s="545"/>
      <c r="O78" s="196"/>
      <c r="P78" s="196"/>
      <c r="Q78" s="196"/>
      <c r="R78" s="196"/>
      <c r="S78" s="196"/>
      <c r="T78" s="196"/>
      <c r="U78" s="196"/>
      <c r="V78" s="196"/>
      <c r="W78" s="196"/>
      <c r="X78" s="196"/>
    </row>
    <row r="79" spans="1:24" s="195" customFormat="1" ht="16.5" customHeight="1">
      <c r="A79" s="194" t="s">
        <v>563</v>
      </c>
      <c r="B79" s="193">
        <v>3</v>
      </c>
      <c r="C79" s="193">
        <v>6</v>
      </c>
      <c r="D79" s="193">
        <v>11</v>
      </c>
      <c r="E79" s="193">
        <v>22</v>
      </c>
      <c r="F79" s="193">
        <v>26</v>
      </c>
      <c r="G79" s="193">
        <v>31</v>
      </c>
      <c r="H79" s="193">
        <v>26</v>
      </c>
      <c r="I79" s="193">
        <v>21</v>
      </c>
      <c r="J79" s="202">
        <v>5480.7653333333328</v>
      </c>
      <c r="K79" s="202">
        <f t="shared" ref="K79:K86" si="4">J79*0.9</f>
        <v>4932.6887999999999</v>
      </c>
      <c r="L79" s="203"/>
      <c r="M79" s="203"/>
      <c r="O79" s="196"/>
      <c r="P79" s="196"/>
      <c r="Q79" s="196"/>
      <c r="R79" s="196"/>
      <c r="S79" s="196"/>
      <c r="T79" s="196"/>
      <c r="U79" s="196"/>
      <c r="V79" s="196"/>
      <c r="W79" s="196"/>
      <c r="X79" s="196"/>
    </row>
    <row r="80" spans="1:24" s="195" customFormat="1" ht="16.5" customHeight="1">
      <c r="A80" s="194" t="s">
        <v>564</v>
      </c>
      <c r="B80" s="193">
        <v>3</v>
      </c>
      <c r="C80" s="193">
        <v>6</v>
      </c>
      <c r="D80" s="193">
        <v>10</v>
      </c>
      <c r="E80" s="193">
        <v>19</v>
      </c>
      <c r="F80" s="193">
        <v>23</v>
      </c>
      <c r="G80" s="193">
        <v>24</v>
      </c>
      <c r="H80" s="193">
        <v>20</v>
      </c>
      <c r="I80" s="193">
        <v>17</v>
      </c>
      <c r="J80" s="202">
        <v>7575.3253333333341</v>
      </c>
      <c r="K80" s="202">
        <f t="shared" si="4"/>
        <v>6817.7928000000011</v>
      </c>
      <c r="L80" s="203"/>
      <c r="M80" s="203"/>
      <c r="O80" s="196"/>
      <c r="P80" s="196"/>
      <c r="Q80" s="196"/>
      <c r="R80" s="196"/>
      <c r="S80" s="196"/>
      <c r="T80" s="196"/>
      <c r="U80" s="196"/>
      <c r="V80" s="196"/>
      <c r="W80" s="196"/>
      <c r="X80" s="196"/>
    </row>
    <row r="81" spans="1:24" s="195" customFormat="1" ht="16.5" customHeight="1">
      <c r="A81" s="194" t="s">
        <v>565</v>
      </c>
      <c r="B81" s="193">
        <v>3</v>
      </c>
      <c r="C81" s="193">
        <v>6</v>
      </c>
      <c r="D81" s="193">
        <v>9</v>
      </c>
      <c r="E81" s="193">
        <v>18</v>
      </c>
      <c r="F81" s="193">
        <v>24</v>
      </c>
      <c r="G81" s="193">
        <v>23</v>
      </c>
      <c r="H81" s="193">
        <v>20</v>
      </c>
      <c r="I81" s="193">
        <v>16</v>
      </c>
      <c r="J81" s="202">
        <v>8378.24</v>
      </c>
      <c r="K81" s="202">
        <f t="shared" si="4"/>
        <v>7540.4160000000002</v>
      </c>
      <c r="L81" s="203"/>
      <c r="M81" s="203"/>
      <c r="O81" s="196"/>
      <c r="P81" s="196"/>
      <c r="Q81" s="196"/>
      <c r="R81" s="196"/>
      <c r="S81" s="196"/>
      <c r="T81" s="196"/>
      <c r="U81" s="196"/>
      <c r="V81" s="196"/>
      <c r="W81" s="196"/>
      <c r="X81" s="196"/>
    </row>
    <row r="82" spans="1:24" s="195" customFormat="1" ht="16.5" customHeight="1">
      <c r="A82" s="194" t="s">
        <v>566</v>
      </c>
      <c r="B82" s="193">
        <v>3</v>
      </c>
      <c r="C82" s="193">
        <v>6</v>
      </c>
      <c r="D82" s="193">
        <v>11</v>
      </c>
      <c r="E82" s="193">
        <v>21</v>
      </c>
      <c r="F82" s="193">
        <v>27</v>
      </c>
      <c r="G82" s="193">
        <v>30</v>
      </c>
      <c r="H82" s="193">
        <v>26</v>
      </c>
      <c r="I82" s="193">
        <v>22</v>
      </c>
      <c r="J82" s="202">
        <v>8640.0600000000013</v>
      </c>
      <c r="K82" s="202">
        <f t="shared" si="4"/>
        <v>7776.054000000001</v>
      </c>
      <c r="L82" s="203"/>
      <c r="M82" s="203"/>
      <c r="O82" s="196"/>
      <c r="P82" s="196"/>
      <c r="Q82" s="196"/>
      <c r="R82" s="196"/>
      <c r="S82" s="196"/>
      <c r="T82" s="196"/>
      <c r="U82" s="196"/>
      <c r="V82" s="196"/>
      <c r="W82" s="196"/>
      <c r="X82" s="196"/>
    </row>
    <row r="83" spans="1:24" s="195" customFormat="1" ht="16.5" customHeight="1">
      <c r="A83" s="194" t="s">
        <v>567</v>
      </c>
      <c r="B83" s="193">
        <v>3</v>
      </c>
      <c r="C83" s="193">
        <v>6</v>
      </c>
      <c r="D83" s="193">
        <v>10</v>
      </c>
      <c r="E83" s="193">
        <v>22</v>
      </c>
      <c r="F83" s="193">
        <v>26</v>
      </c>
      <c r="G83" s="193">
        <v>30</v>
      </c>
      <c r="H83" s="193">
        <v>26</v>
      </c>
      <c r="I83" s="193">
        <v>21</v>
      </c>
      <c r="J83" s="202">
        <v>9600.0666666666675</v>
      </c>
      <c r="K83" s="202">
        <f t="shared" si="4"/>
        <v>8640.0600000000013</v>
      </c>
      <c r="L83" s="203"/>
      <c r="M83" s="203"/>
      <c r="O83" s="196"/>
      <c r="P83" s="196"/>
      <c r="Q83" s="196"/>
      <c r="R83" s="196"/>
      <c r="S83" s="196"/>
      <c r="T83" s="196"/>
      <c r="U83" s="196"/>
      <c r="V83" s="196"/>
      <c r="W83" s="196"/>
      <c r="X83" s="196"/>
    </row>
    <row r="84" spans="1:24" s="195" customFormat="1" ht="16.5" customHeight="1">
      <c r="A84" s="194" t="s">
        <v>568</v>
      </c>
      <c r="B84" s="193">
        <v>3</v>
      </c>
      <c r="C84" s="193">
        <v>6</v>
      </c>
      <c r="D84" s="193">
        <v>10</v>
      </c>
      <c r="E84" s="193">
        <v>20</v>
      </c>
      <c r="F84" s="193">
        <v>26</v>
      </c>
      <c r="G84" s="193">
        <v>27</v>
      </c>
      <c r="H84" s="193">
        <v>23</v>
      </c>
      <c r="I84" s="193">
        <v>18</v>
      </c>
      <c r="J84" s="202">
        <v>13073.545333333333</v>
      </c>
      <c r="K84" s="202">
        <f t="shared" si="4"/>
        <v>11766.1908</v>
      </c>
      <c r="L84" s="203"/>
      <c r="M84" s="203"/>
      <c r="O84" s="196"/>
      <c r="P84" s="196"/>
      <c r="Q84" s="196"/>
      <c r="R84" s="196"/>
      <c r="S84" s="196"/>
      <c r="T84" s="196"/>
      <c r="U84" s="196"/>
      <c r="V84" s="196"/>
      <c r="W84" s="196"/>
      <c r="X84" s="196"/>
    </row>
    <row r="85" spans="1:24" s="195" customFormat="1" ht="16.5" customHeight="1">
      <c r="A85" s="194" t="s">
        <v>569</v>
      </c>
      <c r="B85" s="193">
        <v>3</v>
      </c>
      <c r="C85" s="193">
        <v>6</v>
      </c>
      <c r="D85" s="193">
        <v>11</v>
      </c>
      <c r="E85" s="193">
        <v>23</v>
      </c>
      <c r="F85" s="193">
        <v>28</v>
      </c>
      <c r="G85" s="193">
        <v>30</v>
      </c>
      <c r="H85" s="193">
        <v>26</v>
      </c>
      <c r="I85" s="193">
        <v>20</v>
      </c>
      <c r="J85" s="202">
        <v>18763.766666666666</v>
      </c>
      <c r="K85" s="202">
        <f t="shared" si="4"/>
        <v>16887.39</v>
      </c>
      <c r="L85" s="203"/>
      <c r="M85" s="203"/>
      <c r="O85" s="196"/>
      <c r="P85" s="196"/>
      <c r="Q85" s="196"/>
      <c r="R85" s="196"/>
      <c r="S85" s="196"/>
      <c r="T85" s="196"/>
      <c r="U85" s="196"/>
      <c r="V85" s="196"/>
      <c r="W85" s="196"/>
      <c r="X85" s="196"/>
    </row>
    <row r="86" spans="1:24" s="195" customFormat="1" ht="16.5" customHeight="1">
      <c r="A86" s="194" t="s">
        <v>570</v>
      </c>
      <c r="B86" s="193">
        <v>3</v>
      </c>
      <c r="C86" s="193">
        <v>6</v>
      </c>
      <c r="D86" s="193">
        <v>10</v>
      </c>
      <c r="E86" s="193">
        <v>22</v>
      </c>
      <c r="F86" s="193">
        <v>27</v>
      </c>
      <c r="G86" s="193">
        <v>29</v>
      </c>
      <c r="H86" s="193">
        <v>26</v>
      </c>
      <c r="I86" s="193">
        <v>21</v>
      </c>
      <c r="J86" s="202">
        <v>23275.798000000003</v>
      </c>
      <c r="K86" s="202">
        <f t="shared" si="4"/>
        <v>20948.218200000003</v>
      </c>
      <c r="L86" s="203"/>
      <c r="M86" s="203"/>
      <c r="O86" s="196"/>
      <c r="P86" s="196"/>
      <c r="Q86" s="196"/>
      <c r="R86" s="196"/>
      <c r="S86" s="196"/>
      <c r="T86" s="196"/>
      <c r="U86" s="196"/>
      <c r="V86" s="196"/>
      <c r="W86" s="196"/>
      <c r="X86" s="196"/>
    </row>
    <row r="87" spans="1:24" s="195" customFormat="1" ht="16.5" customHeight="1">
      <c r="A87" s="449"/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1"/>
      <c r="O87" s="196"/>
      <c r="P87" s="196"/>
      <c r="Q87" s="196"/>
      <c r="R87" s="196"/>
      <c r="S87" s="196"/>
      <c r="T87" s="196"/>
      <c r="U87" s="196"/>
      <c r="V87" s="196"/>
      <c r="W87" s="196"/>
      <c r="X87" s="196"/>
    </row>
    <row r="88" spans="1:24" s="197" customFormat="1" ht="15.75" customHeight="1">
      <c r="A88" s="511" t="s">
        <v>1615</v>
      </c>
      <c r="B88" s="512"/>
      <c r="C88" s="512"/>
      <c r="D88" s="512"/>
      <c r="E88" s="512"/>
      <c r="F88" s="512"/>
      <c r="G88" s="512"/>
      <c r="H88" s="512"/>
      <c r="I88" s="512"/>
      <c r="J88" s="512"/>
      <c r="K88" s="512"/>
      <c r="L88" s="512"/>
      <c r="M88" s="512"/>
    </row>
    <row r="89" spans="1:24" s="195" customFormat="1" ht="15.75" customHeight="1">
      <c r="A89" s="204"/>
      <c r="B89" s="440" t="s">
        <v>1617</v>
      </c>
      <c r="C89" s="440"/>
      <c r="D89" s="440"/>
      <c r="E89" s="440"/>
      <c r="F89" s="440"/>
      <c r="G89" s="205"/>
      <c r="H89" s="531" t="s">
        <v>1605</v>
      </c>
      <c r="I89" s="531"/>
      <c r="J89" s="531"/>
      <c r="K89" s="531"/>
      <c r="L89" s="208"/>
      <c r="M89" s="209"/>
      <c r="O89" s="196"/>
      <c r="P89" s="196"/>
      <c r="Q89" s="196"/>
      <c r="R89" s="196"/>
      <c r="S89" s="196"/>
      <c r="T89" s="196"/>
      <c r="U89" s="196"/>
      <c r="V89" s="196"/>
      <c r="W89" s="196"/>
      <c r="X89" s="196"/>
    </row>
    <row r="90" spans="1:24" s="195" customFormat="1" ht="15.75" customHeight="1">
      <c r="A90" s="210"/>
      <c r="B90" s="441"/>
      <c r="C90" s="441"/>
      <c r="D90" s="441"/>
      <c r="E90" s="441"/>
      <c r="F90" s="441"/>
      <c r="G90" s="211"/>
      <c r="H90" s="224" t="s">
        <v>1606</v>
      </c>
      <c r="I90" s="224"/>
      <c r="J90" s="212"/>
      <c r="K90" s="213"/>
      <c r="L90" s="214"/>
      <c r="M90" s="215"/>
      <c r="O90" s="196"/>
      <c r="P90" s="196"/>
      <c r="Q90" s="196"/>
      <c r="R90" s="196"/>
      <c r="S90" s="196"/>
      <c r="T90" s="196"/>
      <c r="U90" s="196"/>
      <c r="V90" s="196"/>
      <c r="W90" s="196"/>
      <c r="X90" s="196"/>
    </row>
    <row r="91" spans="1:24" s="195" customFormat="1" ht="15.75" customHeight="1">
      <c r="A91" s="210"/>
      <c r="B91" s="441"/>
      <c r="C91" s="441"/>
      <c r="D91" s="441"/>
      <c r="E91" s="441"/>
      <c r="F91" s="441"/>
      <c r="G91" s="211"/>
      <c r="H91" s="224"/>
      <c r="I91" s="224"/>
      <c r="J91" s="258"/>
      <c r="K91" s="213"/>
      <c r="L91" s="214"/>
      <c r="M91" s="215"/>
      <c r="O91" s="196"/>
      <c r="P91" s="196"/>
      <c r="Q91" s="196"/>
      <c r="R91" s="196"/>
      <c r="S91" s="196"/>
      <c r="T91" s="196"/>
      <c r="U91" s="196"/>
      <c r="V91" s="196"/>
      <c r="W91" s="196"/>
      <c r="X91" s="196"/>
    </row>
    <row r="92" spans="1:24" s="195" customFormat="1" ht="15.75" customHeight="1">
      <c r="A92" s="210"/>
      <c r="B92" s="441"/>
      <c r="C92" s="441"/>
      <c r="D92" s="441"/>
      <c r="E92" s="441"/>
      <c r="F92" s="441"/>
      <c r="G92" s="211"/>
      <c r="H92" s="224"/>
      <c r="I92" s="224"/>
      <c r="J92" s="212"/>
      <c r="K92" s="213"/>
      <c r="L92" s="214"/>
      <c r="M92" s="215"/>
      <c r="O92" s="196"/>
      <c r="P92" s="196"/>
      <c r="Q92" s="196"/>
      <c r="R92" s="196"/>
      <c r="S92" s="196"/>
      <c r="T92" s="196"/>
      <c r="U92" s="196"/>
      <c r="V92" s="196"/>
      <c r="W92" s="196"/>
      <c r="X92" s="196"/>
    </row>
    <row r="93" spans="1:24" s="195" customFormat="1" ht="15.75" customHeight="1">
      <c r="A93" s="216"/>
      <c r="B93" s="442"/>
      <c r="C93" s="442"/>
      <c r="D93" s="442"/>
      <c r="E93" s="442"/>
      <c r="F93" s="442"/>
      <c r="G93" s="217"/>
      <c r="H93" s="217"/>
      <c r="I93" s="225"/>
      <c r="J93" s="218"/>
      <c r="K93" s="219"/>
      <c r="L93" s="220"/>
      <c r="M93" s="221"/>
      <c r="O93" s="196"/>
      <c r="P93" s="196"/>
      <c r="Q93" s="196"/>
      <c r="R93" s="196"/>
      <c r="S93" s="196"/>
      <c r="T93" s="196"/>
      <c r="U93" s="196"/>
      <c r="V93" s="196"/>
      <c r="W93" s="196"/>
      <c r="X93" s="196"/>
    </row>
    <row r="94" spans="1:24" s="195" customFormat="1" ht="21" customHeight="1">
      <c r="A94" s="507" t="s">
        <v>77</v>
      </c>
      <c r="B94" s="513" t="s">
        <v>1149</v>
      </c>
      <c r="C94" s="546"/>
      <c r="D94" s="546"/>
      <c r="E94" s="546"/>
      <c r="F94" s="546"/>
      <c r="G94" s="546"/>
      <c r="H94" s="546"/>
      <c r="I94" s="547"/>
      <c r="J94" s="544" t="s">
        <v>893</v>
      </c>
      <c r="K94" s="544" t="s">
        <v>894</v>
      </c>
      <c r="L94" s="545"/>
      <c r="M94" s="545"/>
      <c r="O94" s="196"/>
      <c r="P94" s="196"/>
      <c r="Q94" s="196"/>
      <c r="R94" s="196"/>
      <c r="S94" s="196"/>
      <c r="T94" s="196"/>
      <c r="U94" s="196"/>
      <c r="V94" s="196"/>
      <c r="W94" s="196"/>
      <c r="X94" s="196"/>
    </row>
    <row r="95" spans="1:24" s="195" customFormat="1" ht="21" customHeight="1">
      <c r="A95" s="507"/>
      <c r="B95" s="243">
        <v>63</v>
      </c>
      <c r="C95" s="243">
        <v>125</v>
      </c>
      <c r="D95" s="243">
        <v>250</v>
      </c>
      <c r="E95" s="243">
        <v>500</v>
      </c>
      <c r="F95" s="243">
        <v>1000</v>
      </c>
      <c r="G95" s="243">
        <v>2000</v>
      </c>
      <c r="H95" s="243">
        <v>4000</v>
      </c>
      <c r="I95" s="243">
        <v>8000</v>
      </c>
      <c r="J95" s="544"/>
      <c r="K95" s="544"/>
      <c r="L95" s="545"/>
      <c r="M95" s="545"/>
      <c r="O95" s="196"/>
      <c r="P95" s="196"/>
      <c r="Q95" s="196"/>
      <c r="R95" s="196"/>
      <c r="S95" s="196"/>
      <c r="T95" s="196"/>
      <c r="U95" s="196"/>
      <c r="V95" s="196"/>
      <c r="W95" s="196"/>
      <c r="X95" s="196"/>
    </row>
    <row r="96" spans="1:24" s="195" customFormat="1" ht="16.5" customHeight="1">
      <c r="A96" s="194" t="s">
        <v>92</v>
      </c>
      <c r="B96" s="193" t="s">
        <v>292</v>
      </c>
      <c r="C96" s="193">
        <v>7</v>
      </c>
      <c r="D96" s="193">
        <v>15</v>
      </c>
      <c r="E96" s="193">
        <v>18</v>
      </c>
      <c r="F96" s="193">
        <v>25</v>
      </c>
      <c r="G96" s="193">
        <v>25</v>
      </c>
      <c r="H96" s="193">
        <v>19</v>
      </c>
      <c r="I96" s="193">
        <v>19</v>
      </c>
      <c r="J96" s="192">
        <v>70.150000000000006</v>
      </c>
      <c r="K96" s="202">
        <f t="shared" ref="K96:K104" si="5">J96*0.9*70</f>
        <v>4419.4500000000007</v>
      </c>
      <c r="L96" s="222"/>
      <c r="M96" s="222"/>
      <c r="O96" s="196"/>
      <c r="P96" s="196"/>
      <c r="Q96" s="196"/>
      <c r="R96" s="196"/>
      <c r="S96" s="196"/>
      <c r="T96" s="196"/>
      <c r="U96" s="196"/>
      <c r="V96" s="196"/>
      <c r="W96" s="196"/>
      <c r="X96" s="196"/>
    </row>
    <row r="97" spans="1:24" s="195" customFormat="1" ht="16.5" customHeight="1">
      <c r="A97" s="194" t="s">
        <v>93</v>
      </c>
      <c r="B97" s="193" t="s">
        <v>292</v>
      </c>
      <c r="C97" s="193">
        <v>5</v>
      </c>
      <c r="D97" s="193">
        <v>9</v>
      </c>
      <c r="E97" s="193">
        <v>15</v>
      </c>
      <c r="F97" s="193">
        <v>23</v>
      </c>
      <c r="G97" s="193">
        <v>16</v>
      </c>
      <c r="H97" s="193">
        <v>12</v>
      </c>
      <c r="I97" s="193">
        <v>10</v>
      </c>
      <c r="J97" s="192">
        <v>85.1</v>
      </c>
      <c r="K97" s="202">
        <f t="shared" si="5"/>
        <v>5361.3</v>
      </c>
      <c r="L97" s="222"/>
      <c r="M97" s="222"/>
      <c r="O97" s="196"/>
      <c r="P97" s="196"/>
      <c r="Q97" s="196"/>
      <c r="R97" s="196"/>
      <c r="S97" s="196"/>
      <c r="T97" s="196"/>
      <c r="U97" s="196"/>
      <c r="V97" s="196"/>
      <c r="W97" s="196"/>
      <c r="X97" s="196"/>
    </row>
    <row r="98" spans="1:24" s="195" customFormat="1" ht="16.5" customHeight="1">
      <c r="A98" s="194" t="s">
        <v>94</v>
      </c>
      <c r="B98" s="193" t="s">
        <v>292</v>
      </c>
      <c r="C98" s="193">
        <v>10</v>
      </c>
      <c r="D98" s="193">
        <v>15</v>
      </c>
      <c r="E98" s="193">
        <v>25</v>
      </c>
      <c r="F98" s="193">
        <v>25</v>
      </c>
      <c r="G98" s="193">
        <v>20</v>
      </c>
      <c r="H98" s="193">
        <v>15</v>
      </c>
      <c r="I98" s="193">
        <v>12</v>
      </c>
      <c r="J98" s="192">
        <v>110.39999999999999</v>
      </c>
      <c r="K98" s="202">
        <f t="shared" si="5"/>
        <v>6955.2</v>
      </c>
      <c r="L98" s="222"/>
      <c r="M98" s="222"/>
      <c r="O98" s="196"/>
      <c r="P98" s="196"/>
      <c r="Q98" s="196"/>
      <c r="R98" s="196"/>
      <c r="S98" s="196"/>
      <c r="T98" s="196"/>
      <c r="U98" s="196"/>
      <c r="V98" s="196"/>
      <c r="W98" s="196"/>
      <c r="X98" s="196"/>
    </row>
    <row r="99" spans="1:24" s="195" customFormat="1" ht="16.5" customHeight="1">
      <c r="A99" s="194" t="s">
        <v>95</v>
      </c>
      <c r="B99" s="193" t="s">
        <v>292</v>
      </c>
      <c r="C99" s="193">
        <v>8</v>
      </c>
      <c r="D99" s="193">
        <v>15</v>
      </c>
      <c r="E99" s="193">
        <v>20</v>
      </c>
      <c r="F99" s="193">
        <v>31</v>
      </c>
      <c r="G99" s="193">
        <v>17</v>
      </c>
      <c r="H99" s="193">
        <v>14</v>
      </c>
      <c r="I99" s="193">
        <v>11</v>
      </c>
      <c r="J99" s="192">
        <v>121.89999999999999</v>
      </c>
      <c r="K99" s="202">
        <f t="shared" si="5"/>
        <v>7679.7</v>
      </c>
      <c r="L99" s="222"/>
      <c r="M99" s="222"/>
      <c r="O99" s="196"/>
      <c r="P99" s="196"/>
      <c r="Q99" s="196"/>
      <c r="R99" s="196"/>
      <c r="S99" s="196"/>
      <c r="T99" s="196"/>
      <c r="U99" s="196"/>
      <c r="V99" s="196"/>
      <c r="W99" s="196"/>
      <c r="X99" s="196"/>
    </row>
    <row r="100" spans="1:24" s="195" customFormat="1" ht="16.5" customHeight="1">
      <c r="A100" s="194" t="s">
        <v>96</v>
      </c>
      <c r="B100" s="193" t="s">
        <v>292</v>
      </c>
      <c r="C100" s="193">
        <v>8</v>
      </c>
      <c r="D100" s="193">
        <v>15</v>
      </c>
      <c r="E100" s="193">
        <v>20</v>
      </c>
      <c r="F100" s="193">
        <v>31</v>
      </c>
      <c r="G100" s="193">
        <v>17</v>
      </c>
      <c r="H100" s="193">
        <v>14</v>
      </c>
      <c r="I100" s="193">
        <v>11</v>
      </c>
      <c r="J100" s="192">
        <v>131.1</v>
      </c>
      <c r="K100" s="202">
        <f t="shared" si="5"/>
        <v>8259.2999999999993</v>
      </c>
      <c r="L100" s="222"/>
      <c r="M100" s="222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</row>
    <row r="101" spans="1:24" s="195" customFormat="1" ht="16.5" customHeight="1">
      <c r="A101" s="194" t="s">
        <v>97</v>
      </c>
      <c r="B101" s="193" t="s">
        <v>292</v>
      </c>
      <c r="C101" s="193">
        <v>7</v>
      </c>
      <c r="D101" s="193">
        <v>13</v>
      </c>
      <c r="E101" s="193">
        <v>17</v>
      </c>
      <c r="F101" s="193">
        <v>18</v>
      </c>
      <c r="G101" s="193">
        <v>13</v>
      </c>
      <c r="H101" s="193">
        <v>10</v>
      </c>
      <c r="I101" s="193">
        <v>8</v>
      </c>
      <c r="J101" s="192">
        <v>142.6</v>
      </c>
      <c r="K101" s="202">
        <f t="shared" si="5"/>
        <v>8983.8000000000011</v>
      </c>
      <c r="L101" s="222"/>
      <c r="M101" s="222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</row>
    <row r="102" spans="1:24" s="195" customFormat="1" ht="16.5" customHeight="1">
      <c r="A102" s="194" t="s">
        <v>98</v>
      </c>
      <c r="B102" s="193" t="s">
        <v>292</v>
      </c>
      <c r="C102" s="193">
        <v>7</v>
      </c>
      <c r="D102" s="193">
        <v>11</v>
      </c>
      <c r="E102" s="193">
        <v>14</v>
      </c>
      <c r="F102" s="193">
        <v>14</v>
      </c>
      <c r="G102" s="193">
        <v>10</v>
      </c>
      <c r="H102" s="193">
        <v>8</v>
      </c>
      <c r="I102" s="193">
        <v>6</v>
      </c>
      <c r="J102" s="192">
        <v>188.6</v>
      </c>
      <c r="K102" s="202">
        <f t="shared" si="5"/>
        <v>11881.800000000001</v>
      </c>
      <c r="L102" s="222"/>
      <c r="M102" s="222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</row>
    <row r="103" spans="1:24" s="195" customFormat="1" ht="16.5" customHeight="1">
      <c r="A103" s="194" t="s">
        <v>99</v>
      </c>
      <c r="B103" s="193" t="s">
        <v>292</v>
      </c>
      <c r="C103" s="193">
        <v>6</v>
      </c>
      <c r="D103" s="193">
        <v>10</v>
      </c>
      <c r="E103" s="193">
        <v>15</v>
      </c>
      <c r="F103" s="193">
        <v>12</v>
      </c>
      <c r="G103" s="193">
        <v>10</v>
      </c>
      <c r="H103" s="193">
        <v>8</v>
      </c>
      <c r="I103" s="193">
        <v>7</v>
      </c>
      <c r="J103" s="192">
        <v>224.24999999999997</v>
      </c>
      <c r="K103" s="202">
        <f t="shared" si="5"/>
        <v>14127.75</v>
      </c>
      <c r="L103" s="222"/>
      <c r="M103" s="222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</row>
    <row r="104" spans="1:24" s="195" customFormat="1" ht="16.5" customHeight="1">
      <c r="A104" s="194" t="s">
        <v>100</v>
      </c>
      <c r="B104" s="193" t="s">
        <v>292</v>
      </c>
      <c r="C104" s="193">
        <v>6</v>
      </c>
      <c r="D104" s="193">
        <v>9</v>
      </c>
      <c r="E104" s="193">
        <v>15</v>
      </c>
      <c r="F104" s="193">
        <v>13</v>
      </c>
      <c r="G104" s="193">
        <v>11</v>
      </c>
      <c r="H104" s="193">
        <v>8</v>
      </c>
      <c r="I104" s="193">
        <v>6</v>
      </c>
      <c r="J104" s="192">
        <v>258.75</v>
      </c>
      <c r="K104" s="202">
        <f t="shared" si="5"/>
        <v>16301.25</v>
      </c>
      <c r="L104" s="222"/>
      <c r="M104" s="222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</row>
    <row r="105" spans="1:24" s="195" customFormat="1" ht="16.5" customHeight="1">
      <c r="A105" s="449"/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1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</row>
    <row r="106" spans="1:24" ht="15" hidden="1" customHeight="1">
      <c r="A106" s="542"/>
      <c r="B106" s="14" t="s">
        <v>404</v>
      </c>
      <c r="C106" s="15">
        <v>290</v>
      </c>
      <c r="D106" s="18">
        <f>C106*0.6</f>
        <v>174</v>
      </c>
      <c r="E106" s="20" t="e">
        <f>D106-D106*#REF!</f>
        <v>#REF!</v>
      </c>
      <c r="F106" s="31">
        <v>0</v>
      </c>
      <c r="G106" s="32" t="e">
        <f t="shared" ref="G106:G107" si="6">E106*F106</f>
        <v>#REF!</v>
      </c>
      <c r="H106" s="190"/>
      <c r="I106" s="190"/>
      <c r="J106" s="190"/>
      <c r="K106" s="190"/>
    </row>
    <row r="107" spans="1:24" ht="15" hidden="1" customHeight="1">
      <c r="A107" s="543"/>
      <c r="B107" s="14" t="s">
        <v>101</v>
      </c>
      <c r="C107" s="15">
        <v>340</v>
      </c>
      <c r="D107" s="18">
        <f>C107*0.6</f>
        <v>204</v>
      </c>
      <c r="E107" s="20" t="e">
        <f>D107-D107*#REF!</f>
        <v>#REF!</v>
      </c>
      <c r="F107" s="31">
        <v>0</v>
      </c>
      <c r="G107" s="32" t="e">
        <f t="shared" si="6"/>
        <v>#REF!</v>
      </c>
      <c r="H107" s="190"/>
      <c r="I107" s="190"/>
      <c r="J107" s="190"/>
      <c r="K107" s="190"/>
    </row>
    <row r="108" spans="1:24" s="197" customFormat="1" ht="15.75" customHeight="1">
      <c r="A108" s="511" t="s">
        <v>1622</v>
      </c>
      <c r="B108" s="512"/>
      <c r="C108" s="512"/>
      <c r="D108" s="512"/>
      <c r="E108" s="512"/>
      <c r="F108" s="512"/>
      <c r="G108" s="512"/>
      <c r="H108" s="512"/>
      <c r="I108" s="512"/>
      <c r="J108" s="512"/>
      <c r="K108" s="512"/>
      <c r="L108" s="512"/>
      <c r="M108" s="512"/>
    </row>
    <row r="109" spans="1:24" s="195" customFormat="1" ht="15.75" customHeight="1">
      <c r="A109" s="204"/>
      <c r="B109" s="440" t="s">
        <v>1649</v>
      </c>
      <c r="C109" s="440"/>
      <c r="D109" s="440"/>
      <c r="E109" s="440"/>
      <c r="F109" s="440"/>
      <c r="G109" s="205"/>
      <c r="H109" s="531" t="s">
        <v>1605</v>
      </c>
      <c r="I109" s="531"/>
      <c r="J109" s="531"/>
      <c r="K109" s="531"/>
      <c r="L109" s="208"/>
      <c r="M109" s="209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</row>
    <row r="110" spans="1:24" s="195" customFormat="1" ht="15.75" customHeight="1">
      <c r="A110" s="210"/>
      <c r="B110" s="441"/>
      <c r="C110" s="441"/>
      <c r="D110" s="441"/>
      <c r="E110" s="441"/>
      <c r="F110" s="441"/>
      <c r="G110" s="211"/>
      <c r="H110" s="224" t="s">
        <v>1621</v>
      </c>
      <c r="I110" s="224"/>
      <c r="J110" s="212"/>
      <c r="K110" s="213"/>
      <c r="L110" s="214"/>
      <c r="M110" s="215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</row>
    <row r="111" spans="1:24" s="195" customFormat="1" ht="15.75" customHeight="1">
      <c r="A111" s="210"/>
      <c r="B111" s="441"/>
      <c r="C111" s="441"/>
      <c r="D111" s="441"/>
      <c r="E111" s="441"/>
      <c r="F111" s="441"/>
      <c r="G111" s="211"/>
      <c r="H111" s="224" t="s">
        <v>1603</v>
      </c>
      <c r="I111" s="224"/>
      <c r="J111" s="212"/>
      <c r="K111" s="213"/>
      <c r="L111" s="214"/>
      <c r="M111" s="215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</row>
    <row r="112" spans="1:24" s="195" customFormat="1" ht="15.75" customHeight="1">
      <c r="A112" s="210"/>
      <c r="B112" s="441"/>
      <c r="C112" s="441"/>
      <c r="D112" s="441"/>
      <c r="E112" s="441"/>
      <c r="F112" s="441"/>
      <c r="G112" s="211"/>
      <c r="H112" s="224" t="s">
        <v>1604</v>
      </c>
      <c r="I112" s="224"/>
      <c r="J112" s="212"/>
      <c r="K112" s="213"/>
      <c r="L112" s="214"/>
      <c r="M112" s="215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</row>
    <row r="113" spans="1:24" s="195" customFormat="1" ht="15.75" customHeight="1">
      <c r="A113" s="216"/>
      <c r="B113" s="442"/>
      <c r="C113" s="442"/>
      <c r="D113" s="442"/>
      <c r="E113" s="442"/>
      <c r="F113" s="442"/>
      <c r="G113" s="217"/>
      <c r="H113" s="217"/>
      <c r="I113" s="225"/>
      <c r="J113" s="218"/>
      <c r="K113" s="219"/>
      <c r="L113" s="220"/>
      <c r="M113" s="221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</row>
    <row r="114" spans="1:24" s="195" customFormat="1" ht="40.5" customHeight="1">
      <c r="A114" s="321" t="s">
        <v>77</v>
      </c>
      <c r="B114" s="528" t="s">
        <v>1574</v>
      </c>
      <c r="C114" s="529"/>
      <c r="D114" s="528" t="s">
        <v>1570</v>
      </c>
      <c r="E114" s="529"/>
      <c r="F114" s="530" t="s">
        <v>1573</v>
      </c>
      <c r="G114" s="532"/>
      <c r="H114" s="513" t="s">
        <v>2152</v>
      </c>
      <c r="I114" s="453"/>
      <c r="J114" s="322" t="s">
        <v>893</v>
      </c>
      <c r="K114" s="322" t="s">
        <v>894</v>
      </c>
      <c r="L114" s="323"/>
      <c r="M114" s="323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</row>
    <row r="115" spans="1:24" s="195" customFormat="1" ht="16.5" customHeight="1">
      <c r="A115" s="194" t="s">
        <v>1150</v>
      </c>
      <c r="B115" s="498" t="s">
        <v>1572</v>
      </c>
      <c r="C115" s="498"/>
      <c r="D115" s="498" t="s">
        <v>1571</v>
      </c>
      <c r="E115" s="498"/>
      <c r="F115" s="500" t="s">
        <v>1596</v>
      </c>
      <c r="G115" s="502"/>
      <c r="H115" s="533">
        <v>170</v>
      </c>
      <c r="I115" s="518"/>
      <c r="J115" s="202">
        <v>1057.3398447229802</v>
      </c>
      <c r="K115" s="202">
        <f t="shared" ref="K115:K120" si="7">J115*0.9</f>
        <v>951.60586025068221</v>
      </c>
      <c r="L115" s="203"/>
      <c r="M115" s="203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</row>
    <row r="116" spans="1:24" s="195" customFormat="1" ht="16.5" customHeight="1">
      <c r="A116" s="194" t="s">
        <v>1151</v>
      </c>
      <c r="B116" s="498"/>
      <c r="C116" s="498"/>
      <c r="D116" s="498"/>
      <c r="E116" s="498"/>
      <c r="F116" s="500" t="s">
        <v>1601</v>
      </c>
      <c r="G116" s="502"/>
      <c r="H116" s="520"/>
      <c r="I116" s="521"/>
      <c r="J116" s="202">
        <v>1105.9531709171401</v>
      </c>
      <c r="K116" s="202">
        <f t="shared" si="7"/>
        <v>995.3578538254261</v>
      </c>
      <c r="L116" s="203"/>
      <c r="M116" s="203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</row>
    <row r="117" spans="1:24" s="195" customFormat="1" ht="16.5" customHeight="1">
      <c r="A117" s="194" t="s">
        <v>1152</v>
      </c>
      <c r="B117" s="498"/>
      <c r="C117" s="498"/>
      <c r="D117" s="498"/>
      <c r="E117" s="498"/>
      <c r="F117" s="500" t="s">
        <v>1600</v>
      </c>
      <c r="G117" s="502"/>
      <c r="H117" s="520"/>
      <c r="I117" s="521"/>
      <c r="J117" s="202">
        <v>1277.9791937640002</v>
      </c>
      <c r="K117" s="202">
        <f t="shared" si="7"/>
        <v>1150.1812743876003</v>
      </c>
      <c r="L117" s="203"/>
      <c r="M117" s="203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</row>
    <row r="118" spans="1:24" s="195" customFormat="1" ht="16.5" customHeight="1">
      <c r="A118" s="194" t="s">
        <v>1153</v>
      </c>
      <c r="B118" s="498"/>
      <c r="C118" s="498"/>
      <c r="D118" s="498"/>
      <c r="E118" s="498"/>
      <c r="F118" s="500" t="s">
        <v>1599</v>
      </c>
      <c r="G118" s="502"/>
      <c r="H118" s="520"/>
      <c r="I118" s="521"/>
      <c r="J118" s="202">
        <v>1387.4844697786805</v>
      </c>
      <c r="K118" s="202">
        <f t="shared" si="7"/>
        <v>1248.7360228008124</v>
      </c>
      <c r="L118" s="203"/>
      <c r="M118" s="203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</row>
    <row r="119" spans="1:24" s="195" customFormat="1" ht="16.5" customHeight="1">
      <c r="A119" s="194" t="s">
        <v>1154</v>
      </c>
      <c r="B119" s="498"/>
      <c r="C119" s="498"/>
      <c r="D119" s="498"/>
      <c r="E119" s="498"/>
      <c r="F119" s="500" t="s">
        <v>1598</v>
      </c>
      <c r="G119" s="502"/>
      <c r="H119" s="520"/>
      <c r="I119" s="521"/>
      <c r="J119" s="202">
        <v>1579.9331013102005</v>
      </c>
      <c r="K119" s="202">
        <f t="shared" si="7"/>
        <v>1421.9397911791805</v>
      </c>
      <c r="L119" s="203"/>
      <c r="M119" s="203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</row>
    <row r="120" spans="1:24" s="195" customFormat="1" ht="16.5" customHeight="1">
      <c r="A120" s="194" t="s">
        <v>1155</v>
      </c>
      <c r="B120" s="498"/>
      <c r="C120" s="498"/>
      <c r="D120" s="498"/>
      <c r="E120" s="498"/>
      <c r="F120" s="500" t="s">
        <v>1597</v>
      </c>
      <c r="G120" s="502"/>
      <c r="H120" s="520"/>
      <c r="I120" s="521"/>
      <c r="J120" s="202">
        <v>1879.3811673000005</v>
      </c>
      <c r="K120" s="202">
        <f t="shared" si="7"/>
        <v>1691.4430505700004</v>
      </c>
      <c r="L120" s="203"/>
      <c r="M120" s="203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</row>
    <row r="121" spans="1:24" s="303" customFormat="1" ht="16.5" customHeight="1">
      <c r="A121" s="194" t="s">
        <v>3111</v>
      </c>
      <c r="B121" s="498"/>
      <c r="C121" s="498"/>
      <c r="D121" s="498"/>
      <c r="E121" s="498"/>
      <c r="F121" s="500" t="s">
        <v>3109</v>
      </c>
      <c r="G121" s="502"/>
      <c r="H121" s="520"/>
      <c r="I121" s="521"/>
      <c r="J121" s="202">
        <v>2759.9339250000012</v>
      </c>
      <c r="K121" s="202">
        <f t="shared" ref="K121:K122" si="8">J121*0.9</f>
        <v>2483.9405325000012</v>
      </c>
      <c r="L121" s="203"/>
      <c r="M121" s="203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</row>
    <row r="122" spans="1:24" s="303" customFormat="1" ht="16.5" customHeight="1">
      <c r="A122" s="194" t="s">
        <v>3112</v>
      </c>
      <c r="B122" s="498"/>
      <c r="C122" s="498"/>
      <c r="D122" s="498"/>
      <c r="E122" s="498"/>
      <c r="F122" s="500" t="s">
        <v>3110</v>
      </c>
      <c r="G122" s="502"/>
      <c r="H122" s="523"/>
      <c r="I122" s="524"/>
      <c r="J122" s="202">
        <v>3783.0870000000004</v>
      </c>
      <c r="K122" s="202">
        <f t="shared" si="8"/>
        <v>3404.7783000000004</v>
      </c>
      <c r="L122" s="203"/>
      <c r="M122" s="203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</row>
    <row r="123" spans="1:24" s="195" customFormat="1" ht="16.5" customHeight="1">
      <c r="A123" s="449"/>
      <c r="B123" s="450"/>
      <c r="C123" s="450"/>
      <c r="D123" s="450"/>
      <c r="E123" s="450"/>
      <c r="F123" s="450"/>
      <c r="G123" s="450"/>
      <c r="H123" s="450"/>
      <c r="I123" s="450"/>
      <c r="J123" s="450"/>
      <c r="K123" s="450"/>
      <c r="L123" s="450"/>
      <c r="M123" s="451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</row>
    <row r="124" spans="1:24" s="197" customFormat="1" ht="15.75" customHeight="1">
      <c r="A124" s="511" t="s">
        <v>1648</v>
      </c>
      <c r="B124" s="512"/>
      <c r="C124" s="512"/>
      <c r="D124" s="512"/>
      <c r="E124" s="512"/>
      <c r="F124" s="512"/>
      <c r="G124" s="512"/>
      <c r="H124" s="512"/>
      <c r="I124" s="512"/>
      <c r="J124" s="512"/>
      <c r="K124" s="512"/>
      <c r="L124" s="512"/>
      <c r="M124" s="512"/>
    </row>
    <row r="125" spans="1:24" s="195" customFormat="1" ht="40.5" customHeight="1">
      <c r="A125" s="321" t="s">
        <v>77</v>
      </c>
      <c r="B125" s="528" t="s">
        <v>1574</v>
      </c>
      <c r="C125" s="529"/>
      <c r="D125" s="528" t="s">
        <v>1570</v>
      </c>
      <c r="E125" s="529"/>
      <c r="F125" s="530" t="s">
        <v>1575</v>
      </c>
      <c r="G125" s="532"/>
      <c r="H125" s="513" t="s">
        <v>2152</v>
      </c>
      <c r="I125" s="453"/>
      <c r="J125" s="322" t="s">
        <v>893</v>
      </c>
      <c r="K125" s="322" t="s">
        <v>894</v>
      </c>
      <c r="L125" s="323"/>
      <c r="M125" s="323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</row>
    <row r="126" spans="1:24" s="195" customFormat="1" ht="16.5" customHeight="1">
      <c r="A126" s="194" t="s">
        <v>1590</v>
      </c>
      <c r="B126" s="533" t="s">
        <v>1572</v>
      </c>
      <c r="C126" s="519"/>
      <c r="D126" s="533" t="s">
        <v>1571</v>
      </c>
      <c r="E126" s="519"/>
      <c r="F126" s="498" t="s">
        <v>1584</v>
      </c>
      <c r="G126" s="498"/>
      <c r="H126" s="533">
        <v>170</v>
      </c>
      <c r="I126" s="519"/>
      <c r="J126" s="202">
        <v>158.33333333333334</v>
      </c>
      <c r="K126" s="202">
        <f t="shared" ref="K126:K131" si="9">J126*0.9</f>
        <v>142.5</v>
      </c>
      <c r="L126" s="203"/>
      <c r="M126" s="203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</row>
    <row r="127" spans="1:24" s="195" customFormat="1" ht="16.5" customHeight="1">
      <c r="A127" s="194" t="s">
        <v>1591</v>
      </c>
      <c r="B127" s="520"/>
      <c r="C127" s="522"/>
      <c r="D127" s="520"/>
      <c r="E127" s="522"/>
      <c r="F127" s="498" t="s">
        <v>1585</v>
      </c>
      <c r="G127" s="498"/>
      <c r="H127" s="520"/>
      <c r="I127" s="522"/>
      <c r="J127" s="202">
        <v>179.16666666666669</v>
      </c>
      <c r="K127" s="202">
        <f t="shared" si="9"/>
        <v>161.25000000000003</v>
      </c>
      <c r="L127" s="203"/>
      <c r="M127" s="203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</row>
    <row r="128" spans="1:24" s="195" customFormat="1" ht="16.5" customHeight="1">
      <c r="A128" s="194" t="s">
        <v>1592</v>
      </c>
      <c r="B128" s="520"/>
      <c r="C128" s="522"/>
      <c r="D128" s="520"/>
      <c r="E128" s="522"/>
      <c r="F128" s="498" t="s">
        <v>1586</v>
      </c>
      <c r="G128" s="498"/>
      <c r="H128" s="520"/>
      <c r="I128" s="522"/>
      <c r="J128" s="202">
        <v>214.58333333333334</v>
      </c>
      <c r="K128" s="202">
        <f t="shared" si="9"/>
        <v>193.125</v>
      </c>
      <c r="L128" s="203"/>
      <c r="M128" s="203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</row>
    <row r="129" spans="1:24" s="195" customFormat="1" ht="16.5" customHeight="1">
      <c r="A129" s="194" t="s">
        <v>1593</v>
      </c>
      <c r="B129" s="520"/>
      <c r="C129" s="522"/>
      <c r="D129" s="520"/>
      <c r="E129" s="522"/>
      <c r="F129" s="498" t="s">
        <v>1587</v>
      </c>
      <c r="G129" s="498"/>
      <c r="H129" s="520"/>
      <c r="I129" s="522"/>
      <c r="J129" s="202">
        <v>270.83333333333337</v>
      </c>
      <c r="K129" s="202">
        <f t="shared" si="9"/>
        <v>243.75000000000003</v>
      </c>
      <c r="L129" s="203"/>
      <c r="M129" s="203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</row>
    <row r="130" spans="1:24" s="195" customFormat="1" ht="16.5" customHeight="1">
      <c r="A130" s="194" t="s">
        <v>1594</v>
      </c>
      <c r="B130" s="520"/>
      <c r="C130" s="522"/>
      <c r="D130" s="520"/>
      <c r="E130" s="522"/>
      <c r="F130" s="498" t="s">
        <v>1588</v>
      </c>
      <c r="G130" s="498"/>
      <c r="H130" s="520"/>
      <c r="I130" s="522"/>
      <c r="J130" s="202">
        <v>314.58333333333337</v>
      </c>
      <c r="K130" s="202">
        <f t="shared" si="9"/>
        <v>283.12500000000006</v>
      </c>
      <c r="L130" s="203"/>
      <c r="M130" s="203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</row>
    <row r="131" spans="1:24" s="195" customFormat="1" ht="16.5" customHeight="1">
      <c r="A131" s="194" t="s">
        <v>1595</v>
      </c>
      <c r="B131" s="520"/>
      <c r="C131" s="522"/>
      <c r="D131" s="520"/>
      <c r="E131" s="522"/>
      <c r="F131" s="498" t="s">
        <v>1589</v>
      </c>
      <c r="G131" s="498"/>
      <c r="H131" s="520"/>
      <c r="I131" s="522"/>
      <c r="J131" s="202">
        <v>416.66666666666669</v>
      </c>
      <c r="K131" s="202">
        <f t="shared" si="9"/>
        <v>375</v>
      </c>
      <c r="L131" s="203"/>
      <c r="M131" s="203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</row>
    <row r="132" spans="1:24" s="195" customFormat="1" ht="16.5" customHeight="1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1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</row>
    <row r="133" spans="1:24" s="195" customFormat="1" ht="16.5" customHeight="1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1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</row>
    <row r="134" spans="1:24" s="197" customFormat="1" ht="15.75" customHeight="1">
      <c r="A134" s="511" t="s">
        <v>1623</v>
      </c>
      <c r="B134" s="512"/>
      <c r="C134" s="512"/>
      <c r="D134" s="512"/>
      <c r="E134" s="512"/>
      <c r="F134" s="512"/>
      <c r="G134" s="512"/>
      <c r="H134" s="512"/>
      <c r="I134" s="512"/>
      <c r="J134" s="512"/>
      <c r="K134" s="512"/>
      <c r="L134" s="512"/>
      <c r="M134" s="512"/>
    </row>
    <row r="135" spans="1:24" s="195" customFormat="1" ht="15.75" customHeight="1">
      <c r="A135" s="204"/>
      <c r="B135" s="440" t="s">
        <v>1646</v>
      </c>
      <c r="C135" s="440"/>
      <c r="D135" s="440"/>
      <c r="E135" s="440"/>
      <c r="F135" s="440"/>
      <c r="G135" s="205"/>
      <c r="H135" s="531" t="s">
        <v>1602</v>
      </c>
      <c r="I135" s="531"/>
      <c r="J135" s="531"/>
      <c r="K135" s="531"/>
      <c r="L135" s="208"/>
      <c r="M135" s="209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</row>
    <row r="136" spans="1:24" s="195" customFormat="1" ht="15.75" customHeight="1">
      <c r="A136" s="210"/>
      <c r="B136" s="441"/>
      <c r="C136" s="441"/>
      <c r="D136" s="441"/>
      <c r="E136" s="441"/>
      <c r="F136" s="441"/>
      <c r="G136" s="211"/>
      <c r="H136" s="224" t="s">
        <v>1633</v>
      </c>
      <c r="I136" s="224"/>
      <c r="J136" s="212"/>
      <c r="K136" s="213"/>
      <c r="L136" s="214"/>
      <c r="M136" s="215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</row>
    <row r="137" spans="1:24" s="195" customFormat="1" ht="15.75" customHeight="1">
      <c r="A137" s="210"/>
      <c r="B137" s="441"/>
      <c r="C137" s="441"/>
      <c r="D137" s="441"/>
      <c r="E137" s="441"/>
      <c r="F137" s="441"/>
      <c r="G137" s="211"/>
      <c r="H137" s="224" t="s">
        <v>1603</v>
      </c>
      <c r="I137" s="224"/>
      <c r="J137" s="212"/>
      <c r="K137" s="213"/>
      <c r="L137" s="214"/>
      <c r="M137" s="215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</row>
    <row r="138" spans="1:24" s="195" customFormat="1" ht="15.75" customHeight="1">
      <c r="A138" s="210"/>
      <c r="B138" s="441"/>
      <c r="C138" s="441"/>
      <c r="D138" s="441"/>
      <c r="E138" s="441"/>
      <c r="F138" s="441"/>
      <c r="G138" s="211"/>
      <c r="H138" s="224" t="s">
        <v>1604</v>
      </c>
      <c r="I138" s="224"/>
      <c r="J138" s="212"/>
      <c r="K138" s="213"/>
      <c r="L138" s="214"/>
      <c r="M138" s="215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</row>
    <row r="139" spans="1:24" s="195" customFormat="1" ht="15.75" customHeight="1">
      <c r="A139" s="216"/>
      <c r="B139" s="442"/>
      <c r="C139" s="442"/>
      <c r="D139" s="442"/>
      <c r="E139" s="442"/>
      <c r="F139" s="442"/>
      <c r="G139" s="217"/>
      <c r="I139" s="225"/>
      <c r="J139" s="218"/>
      <c r="K139" s="219"/>
      <c r="L139" s="220"/>
      <c r="M139" s="221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</row>
    <row r="140" spans="1:24" s="195" customFormat="1" ht="40.5" customHeight="1">
      <c r="A140" s="321" t="s">
        <v>77</v>
      </c>
      <c r="B140" s="528" t="s">
        <v>1569</v>
      </c>
      <c r="C140" s="529"/>
      <c r="D140" s="528" t="s">
        <v>1570</v>
      </c>
      <c r="E140" s="529"/>
      <c r="F140" s="530" t="s">
        <v>1573</v>
      </c>
      <c r="G140" s="532"/>
      <c r="H140" s="513" t="s">
        <v>2152</v>
      </c>
      <c r="I140" s="453"/>
      <c r="J140" s="322" t="s">
        <v>893</v>
      </c>
      <c r="K140" s="322" t="s">
        <v>894</v>
      </c>
      <c r="L140" s="323"/>
      <c r="M140" s="323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</row>
    <row r="141" spans="1:24" s="195" customFormat="1" ht="16.5" customHeight="1">
      <c r="A141" s="194" t="s">
        <v>102</v>
      </c>
      <c r="B141" s="533" t="s">
        <v>1572</v>
      </c>
      <c r="C141" s="519"/>
      <c r="D141" s="533" t="s">
        <v>1576</v>
      </c>
      <c r="E141" s="519"/>
      <c r="F141" s="500" t="s">
        <v>102</v>
      </c>
      <c r="G141" s="502"/>
      <c r="H141" s="533">
        <v>170</v>
      </c>
      <c r="I141" s="519"/>
      <c r="J141" s="192">
        <v>52.5</v>
      </c>
      <c r="K141" s="202">
        <f t="shared" ref="K141" si="10">J141*0.9*70</f>
        <v>3307.5</v>
      </c>
      <c r="L141" s="222"/>
      <c r="M141" s="222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</row>
    <row r="142" spans="1:24" s="195" customFormat="1" ht="16.5" customHeight="1">
      <c r="A142" s="194" t="s">
        <v>103</v>
      </c>
      <c r="B142" s="520"/>
      <c r="C142" s="522"/>
      <c r="D142" s="520"/>
      <c r="E142" s="522"/>
      <c r="F142" s="500" t="s">
        <v>1577</v>
      </c>
      <c r="G142" s="502"/>
      <c r="H142" s="520"/>
      <c r="I142" s="522"/>
      <c r="J142" s="192">
        <v>55.999999999999993</v>
      </c>
      <c r="K142" s="202">
        <f t="shared" ref="K142:K149" si="11">J142*0.9*70</f>
        <v>3527.9999999999995</v>
      </c>
      <c r="L142" s="222"/>
      <c r="M142" s="222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</row>
    <row r="143" spans="1:24" s="195" customFormat="1" ht="16.5" customHeight="1">
      <c r="A143" s="194" t="s">
        <v>104</v>
      </c>
      <c r="B143" s="520"/>
      <c r="C143" s="522"/>
      <c r="D143" s="520"/>
      <c r="E143" s="522"/>
      <c r="F143" s="500" t="s">
        <v>1577</v>
      </c>
      <c r="G143" s="502"/>
      <c r="H143" s="520"/>
      <c r="I143" s="522"/>
      <c r="J143" s="192">
        <v>59.499999999999993</v>
      </c>
      <c r="K143" s="202">
        <f t="shared" si="11"/>
        <v>3748.5</v>
      </c>
      <c r="L143" s="222"/>
      <c r="M143" s="222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</row>
    <row r="144" spans="1:24" s="195" customFormat="1" ht="16.5" customHeight="1">
      <c r="A144" s="194" t="s">
        <v>105</v>
      </c>
      <c r="B144" s="520"/>
      <c r="C144" s="522"/>
      <c r="D144" s="520"/>
      <c r="E144" s="522"/>
      <c r="F144" s="500" t="s">
        <v>1577</v>
      </c>
      <c r="G144" s="502"/>
      <c r="H144" s="520"/>
      <c r="I144" s="522"/>
      <c r="J144" s="192">
        <v>57.75</v>
      </c>
      <c r="K144" s="202">
        <f t="shared" si="11"/>
        <v>3638.25</v>
      </c>
      <c r="L144" s="222"/>
      <c r="M144" s="222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</row>
    <row r="145" spans="1:24" s="195" customFormat="1" ht="16.5" customHeight="1">
      <c r="A145" s="194" t="s">
        <v>106</v>
      </c>
      <c r="B145" s="520"/>
      <c r="C145" s="522"/>
      <c r="D145" s="520"/>
      <c r="E145" s="522"/>
      <c r="F145" s="500" t="s">
        <v>1578</v>
      </c>
      <c r="G145" s="502"/>
      <c r="H145" s="520"/>
      <c r="I145" s="522"/>
      <c r="J145" s="192">
        <v>61.25</v>
      </c>
      <c r="K145" s="202">
        <f t="shared" si="11"/>
        <v>3858.75</v>
      </c>
      <c r="L145" s="222"/>
      <c r="M145" s="222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</row>
    <row r="146" spans="1:24" s="195" customFormat="1" ht="16.5" customHeight="1">
      <c r="A146" s="194" t="s">
        <v>107</v>
      </c>
      <c r="B146" s="520"/>
      <c r="C146" s="522"/>
      <c r="D146" s="520"/>
      <c r="E146" s="522"/>
      <c r="F146" s="500" t="s">
        <v>1579</v>
      </c>
      <c r="G146" s="502"/>
      <c r="H146" s="520"/>
      <c r="I146" s="522"/>
      <c r="J146" s="192">
        <v>66.5</v>
      </c>
      <c r="K146" s="202">
        <f t="shared" si="11"/>
        <v>4189.5</v>
      </c>
      <c r="L146" s="222"/>
      <c r="M146" s="222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</row>
    <row r="147" spans="1:24" s="195" customFormat="1" ht="16.5" customHeight="1">
      <c r="A147" s="194" t="s">
        <v>108</v>
      </c>
      <c r="B147" s="520"/>
      <c r="C147" s="522"/>
      <c r="D147" s="520"/>
      <c r="E147" s="522"/>
      <c r="F147" s="500" t="s">
        <v>1580</v>
      </c>
      <c r="G147" s="502"/>
      <c r="H147" s="520"/>
      <c r="I147" s="522"/>
      <c r="J147" s="192">
        <v>70</v>
      </c>
      <c r="K147" s="202">
        <f t="shared" si="11"/>
        <v>4410</v>
      </c>
      <c r="L147" s="222"/>
      <c r="M147" s="222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</row>
    <row r="148" spans="1:24" s="195" customFormat="1" ht="16.5" customHeight="1">
      <c r="A148" s="194" t="s">
        <v>109</v>
      </c>
      <c r="B148" s="520"/>
      <c r="C148" s="522"/>
      <c r="D148" s="520"/>
      <c r="E148" s="522"/>
      <c r="F148" s="500" t="s">
        <v>1581</v>
      </c>
      <c r="G148" s="502"/>
      <c r="H148" s="520"/>
      <c r="I148" s="522"/>
      <c r="J148" s="192">
        <v>78.749999999999986</v>
      </c>
      <c r="K148" s="202">
        <f t="shared" si="11"/>
        <v>4961.2499999999991</v>
      </c>
      <c r="L148" s="222"/>
      <c r="M148" s="222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</row>
    <row r="149" spans="1:24" s="195" customFormat="1" ht="16.5" customHeight="1">
      <c r="A149" s="194" t="s">
        <v>110</v>
      </c>
      <c r="B149" s="523"/>
      <c r="C149" s="525"/>
      <c r="D149" s="523"/>
      <c r="E149" s="525"/>
      <c r="F149" s="500" t="s">
        <v>1582</v>
      </c>
      <c r="G149" s="502"/>
      <c r="H149" s="523"/>
      <c r="I149" s="525"/>
      <c r="J149" s="192">
        <v>85.75</v>
      </c>
      <c r="K149" s="202">
        <f t="shared" si="11"/>
        <v>5402.25</v>
      </c>
      <c r="L149" s="222"/>
      <c r="M149" s="222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</row>
    <row r="150" spans="1:24" s="195" customFormat="1" ht="16.5" customHeight="1">
      <c r="A150" s="449"/>
      <c r="B150" s="450"/>
      <c r="C150" s="450"/>
      <c r="D150" s="450"/>
      <c r="E150" s="450"/>
      <c r="F150" s="450"/>
      <c r="G150" s="450"/>
      <c r="H150" s="450"/>
      <c r="I150" s="450"/>
      <c r="J150" s="450"/>
      <c r="K150" s="450"/>
      <c r="L150" s="450"/>
      <c r="M150" s="451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</row>
    <row r="151" spans="1:24" s="197" customFormat="1" ht="15.75" customHeight="1">
      <c r="A151" s="511" t="s">
        <v>1645</v>
      </c>
      <c r="B151" s="512"/>
      <c r="C151" s="512"/>
      <c r="D151" s="512"/>
      <c r="E151" s="512"/>
      <c r="F151" s="512"/>
      <c r="G151" s="512"/>
      <c r="H151" s="512"/>
      <c r="I151" s="512"/>
      <c r="J151" s="512"/>
      <c r="K151" s="512"/>
      <c r="L151" s="512"/>
      <c r="M151" s="512"/>
    </row>
    <row r="152" spans="1:24" s="195" customFormat="1" ht="40.5" customHeight="1">
      <c r="A152" s="321" t="s">
        <v>77</v>
      </c>
      <c r="B152" s="528" t="s">
        <v>1569</v>
      </c>
      <c r="C152" s="529"/>
      <c r="D152" s="528" t="s">
        <v>1570</v>
      </c>
      <c r="E152" s="529"/>
      <c r="F152" s="530" t="s">
        <v>1575</v>
      </c>
      <c r="G152" s="532"/>
      <c r="H152" s="513" t="s">
        <v>2152</v>
      </c>
      <c r="I152" s="453"/>
      <c r="J152" s="322" t="s">
        <v>893</v>
      </c>
      <c r="K152" s="322" t="s">
        <v>894</v>
      </c>
      <c r="L152" s="323"/>
      <c r="M152" s="323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</row>
    <row r="153" spans="1:24" s="195" customFormat="1" ht="16.5" customHeight="1">
      <c r="A153" s="194" t="s">
        <v>1577</v>
      </c>
      <c r="B153" s="533" t="s">
        <v>1572</v>
      </c>
      <c r="C153" s="519"/>
      <c r="D153" s="533" t="s">
        <v>1576</v>
      </c>
      <c r="E153" s="519"/>
      <c r="F153" s="500" t="s">
        <v>1583</v>
      </c>
      <c r="G153" s="502"/>
      <c r="H153" s="533">
        <v>170</v>
      </c>
      <c r="I153" s="519"/>
      <c r="J153" s="192">
        <v>8.647333333333334</v>
      </c>
      <c r="K153" s="202">
        <f t="shared" ref="K153:K158" si="12">J153*0.9*70</f>
        <v>544.78200000000004</v>
      </c>
      <c r="L153" s="222"/>
      <c r="M153" s="222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</row>
    <row r="154" spans="1:24" s="195" customFormat="1" ht="16.5" customHeight="1">
      <c r="A154" s="194" t="s">
        <v>111</v>
      </c>
      <c r="B154" s="520"/>
      <c r="C154" s="522"/>
      <c r="D154" s="520"/>
      <c r="E154" s="522"/>
      <c r="F154" s="500" t="s">
        <v>106</v>
      </c>
      <c r="G154" s="502"/>
      <c r="H154" s="520"/>
      <c r="I154" s="522"/>
      <c r="J154" s="192">
        <v>10.511666666666665</v>
      </c>
      <c r="K154" s="202">
        <f t="shared" si="12"/>
        <v>662.2349999999999</v>
      </c>
      <c r="L154" s="222"/>
      <c r="M154" s="222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</row>
    <row r="155" spans="1:24" s="195" customFormat="1" ht="16.5" customHeight="1">
      <c r="A155" s="194" t="s">
        <v>112</v>
      </c>
      <c r="B155" s="520"/>
      <c r="C155" s="522"/>
      <c r="D155" s="520"/>
      <c r="E155" s="522"/>
      <c r="F155" s="500" t="s">
        <v>107</v>
      </c>
      <c r="G155" s="502"/>
      <c r="H155" s="520"/>
      <c r="I155" s="522"/>
      <c r="J155" s="192">
        <v>10.630666666666666</v>
      </c>
      <c r="K155" s="202">
        <f t="shared" si="12"/>
        <v>669.73200000000008</v>
      </c>
      <c r="L155" s="222"/>
      <c r="M155" s="222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</row>
    <row r="156" spans="1:24" s="195" customFormat="1" ht="16.5" customHeight="1">
      <c r="A156" s="194" t="s">
        <v>113</v>
      </c>
      <c r="B156" s="520"/>
      <c r="C156" s="522"/>
      <c r="D156" s="520"/>
      <c r="E156" s="522"/>
      <c r="F156" s="552" t="s">
        <v>108</v>
      </c>
      <c r="G156" s="553"/>
      <c r="H156" s="520"/>
      <c r="I156" s="522"/>
      <c r="J156" s="192">
        <v>11.741333333333335</v>
      </c>
      <c r="K156" s="202">
        <f t="shared" si="12"/>
        <v>739.70400000000006</v>
      </c>
      <c r="L156" s="222"/>
      <c r="M156" s="222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</row>
    <row r="157" spans="1:24" s="195" customFormat="1" ht="16.5" customHeight="1">
      <c r="A157" s="194" t="s">
        <v>114</v>
      </c>
      <c r="B157" s="520"/>
      <c r="C157" s="522"/>
      <c r="D157" s="520"/>
      <c r="E157" s="522"/>
      <c r="F157" s="500" t="s">
        <v>109</v>
      </c>
      <c r="G157" s="502"/>
      <c r="H157" s="520"/>
      <c r="I157" s="522"/>
      <c r="J157" s="192">
        <v>12.494999999999997</v>
      </c>
      <c r="K157" s="202">
        <f t="shared" si="12"/>
        <v>787.18499999999983</v>
      </c>
      <c r="L157" s="222"/>
      <c r="M157" s="222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</row>
    <row r="158" spans="1:24" s="195" customFormat="1" ht="16.5" customHeight="1">
      <c r="A158" s="194" t="s">
        <v>115</v>
      </c>
      <c r="B158" s="523"/>
      <c r="C158" s="525"/>
      <c r="D158" s="523"/>
      <c r="E158" s="525"/>
      <c r="F158" s="500" t="s">
        <v>110</v>
      </c>
      <c r="G158" s="502"/>
      <c r="H158" s="523"/>
      <c r="I158" s="525"/>
      <c r="J158" s="192">
        <v>12.534666666666665</v>
      </c>
      <c r="K158" s="202">
        <f t="shared" si="12"/>
        <v>789.68399999999986</v>
      </c>
      <c r="L158" s="222"/>
      <c r="M158" s="222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</row>
    <row r="159" spans="1:24" s="195" customFormat="1" ht="16.5" customHeight="1">
      <c r="A159" s="449"/>
      <c r="B159" s="450"/>
      <c r="C159" s="450"/>
      <c r="D159" s="450"/>
      <c r="E159" s="450"/>
      <c r="F159" s="450"/>
      <c r="G159" s="450"/>
      <c r="H159" s="450"/>
      <c r="I159" s="450"/>
      <c r="J159" s="450"/>
      <c r="K159" s="450"/>
      <c r="L159" s="450"/>
      <c r="M159" s="451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</row>
    <row r="160" spans="1:24" s="197" customFormat="1" ht="15.75" customHeight="1">
      <c r="A160" s="511" t="s">
        <v>1624</v>
      </c>
      <c r="B160" s="512"/>
      <c r="C160" s="512"/>
      <c r="D160" s="512"/>
      <c r="E160" s="512"/>
      <c r="F160" s="512"/>
      <c r="G160" s="512"/>
      <c r="H160" s="512"/>
      <c r="I160" s="512"/>
      <c r="J160" s="512"/>
      <c r="K160" s="512"/>
      <c r="L160" s="512"/>
      <c r="M160" s="512"/>
    </row>
    <row r="161" spans="1:24" s="195" customFormat="1" ht="15.75" customHeight="1">
      <c r="A161" s="204"/>
      <c r="B161" s="440" t="s">
        <v>1647</v>
      </c>
      <c r="C161" s="440"/>
      <c r="D161" s="440"/>
      <c r="E161" s="440"/>
      <c r="F161" s="440"/>
      <c r="G161" s="211"/>
      <c r="H161" s="224" t="s">
        <v>1602</v>
      </c>
      <c r="J161" s="206"/>
      <c r="K161" s="207"/>
      <c r="L161" s="208"/>
      <c r="M161" s="209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</row>
    <row r="162" spans="1:24" s="195" customFormat="1" ht="15.75" customHeight="1">
      <c r="A162" s="210"/>
      <c r="B162" s="441"/>
      <c r="C162" s="441"/>
      <c r="D162" s="441"/>
      <c r="E162" s="441"/>
      <c r="F162" s="441"/>
      <c r="G162" s="211"/>
      <c r="H162" s="224" t="s">
        <v>1633</v>
      </c>
      <c r="I162" s="211"/>
      <c r="J162" s="212"/>
      <c r="K162" s="213"/>
      <c r="L162" s="214"/>
      <c r="M162" s="215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</row>
    <row r="163" spans="1:24" s="195" customFormat="1" ht="15.75" customHeight="1">
      <c r="A163" s="210"/>
      <c r="B163" s="441"/>
      <c r="C163" s="441"/>
      <c r="D163" s="441"/>
      <c r="E163" s="441"/>
      <c r="F163" s="441"/>
      <c r="G163" s="211"/>
      <c r="H163" s="224" t="s">
        <v>1603</v>
      </c>
      <c r="I163" s="211"/>
      <c r="J163" s="212"/>
      <c r="K163" s="213"/>
      <c r="L163" s="214"/>
      <c r="M163" s="215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</row>
    <row r="164" spans="1:24" s="195" customFormat="1" ht="15.75" customHeight="1">
      <c r="A164" s="210"/>
      <c r="B164" s="441"/>
      <c r="C164" s="441"/>
      <c r="D164" s="441"/>
      <c r="E164" s="441"/>
      <c r="F164" s="441"/>
      <c r="G164" s="211"/>
      <c r="H164" s="224" t="s">
        <v>1604</v>
      </c>
      <c r="I164" s="211"/>
      <c r="J164" s="212"/>
      <c r="K164" s="213"/>
      <c r="L164" s="214"/>
      <c r="M164" s="215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</row>
    <row r="165" spans="1:24" s="195" customFormat="1" ht="15.75" customHeight="1">
      <c r="A165" s="216"/>
      <c r="B165" s="442"/>
      <c r="C165" s="442"/>
      <c r="D165" s="442"/>
      <c r="E165" s="442"/>
      <c r="F165" s="442"/>
      <c r="G165" s="217"/>
      <c r="J165" s="218"/>
      <c r="K165" s="219"/>
      <c r="L165" s="220"/>
      <c r="M165" s="221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</row>
    <row r="166" spans="1:24" s="195" customFormat="1" ht="40.5" customHeight="1">
      <c r="A166" s="321" t="s">
        <v>77</v>
      </c>
      <c r="B166" s="528" t="s">
        <v>1569</v>
      </c>
      <c r="C166" s="529"/>
      <c r="D166" s="528" t="s">
        <v>1570</v>
      </c>
      <c r="E166" s="529"/>
      <c r="F166" s="530" t="s">
        <v>1573</v>
      </c>
      <c r="G166" s="532"/>
      <c r="H166" s="513" t="s">
        <v>2152</v>
      </c>
      <c r="I166" s="453"/>
      <c r="J166" s="322" t="s">
        <v>893</v>
      </c>
      <c r="K166" s="322" t="s">
        <v>894</v>
      </c>
      <c r="L166" s="323"/>
      <c r="M166" s="323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</row>
    <row r="167" spans="1:24" s="195" customFormat="1" ht="16.5" customHeight="1">
      <c r="A167" s="194" t="s">
        <v>116</v>
      </c>
      <c r="B167" s="533" t="s">
        <v>1625</v>
      </c>
      <c r="C167" s="519"/>
      <c r="D167" s="533" t="s">
        <v>1627</v>
      </c>
      <c r="E167" s="519"/>
      <c r="F167" s="500" t="s">
        <v>136</v>
      </c>
      <c r="G167" s="502"/>
      <c r="H167" s="533">
        <v>200</v>
      </c>
      <c r="I167" s="519"/>
      <c r="J167" s="192">
        <v>87.5</v>
      </c>
      <c r="K167" s="202">
        <f t="shared" ref="K167:K172" si="13">J167*0.9*70</f>
        <v>5512.5</v>
      </c>
      <c r="L167" s="222"/>
      <c r="M167" s="222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</row>
    <row r="168" spans="1:24" s="195" customFormat="1" ht="16.5" customHeight="1">
      <c r="A168" s="194" t="s">
        <v>117</v>
      </c>
      <c r="B168" s="520"/>
      <c r="C168" s="522"/>
      <c r="D168" s="520"/>
      <c r="E168" s="522"/>
      <c r="F168" s="500" t="s">
        <v>137</v>
      </c>
      <c r="G168" s="502"/>
      <c r="H168" s="520"/>
      <c r="I168" s="522"/>
      <c r="J168" s="192">
        <v>87.5</v>
      </c>
      <c r="K168" s="202">
        <f t="shared" si="13"/>
        <v>5512.5</v>
      </c>
      <c r="L168" s="222"/>
      <c r="M168" s="222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</row>
    <row r="169" spans="1:24" s="195" customFormat="1" ht="16.5" customHeight="1">
      <c r="A169" s="194" t="s">
        <v>118</v>
      </c>
      <c r="B169" s="520"/>
      <c r="C169" s="522"/>
      <c r="D169" s="520"/>
      <c r="E169" s="522"/>
      <c r="F169" s="500" t="s">
        <v>138</v>
      </c>
      <c r="G169" s="502"/>
      <c r="H169" s="520"/>
      <c r="I169" s="522"/>
      <c r="J169" s="192">
        <v>94.5</v>
      </c>
      <c r="K169" s="202">
        <f t="shared" si="13"/>
        <v>5953.5</v>
      </c>
      <c r="L169" s="222"/>
      <c r="M169" s="222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</row>
    <row r="170" spans="1:24" s="195" customFormat="1" ht="16.5" customHeight="1">
      <c r="A170" s="194" t="s">
        <v>119</v>
      </c>
      <c r="B170" s="520"/>
      <c r="C170" s="522"/>
      <c r="D170" s="520"/>
      <c r="E170" s="522"/>
      <c r="F170" s="500" t="s">
        <v>139</v>
      </c>
      <c r="G170" s="502"/>
      <c r="H170" s="520"/>
      <c r="I170" s="522"/>
      <c r="J170" s="192">
        <v>108.5</v>
      </c>
      <c r="K170" s="202">
        <f t="shared" si="13"/>
        <v>6835.5</v>
      </c>
      <c r="L170" s="222"/>
      <c r="M170" s="222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</row>
    <row r="171" spans="1:24" s="195" customFormat="1" ht="16.5" customHeight="1">
      <c r="A171" s="194" t="s">
        <v>120</v>
      </c>
      <c r="B171" s="520"/>
      <c r="C171" s="522"/>
      <c r="D171" s="520"/>
      <c r="E171" s="522"/>
      <c r="F171" s="500" t="s">
        <v>140</v>
      </c>
      <c r="G171" s="502"/>
      <c r="H171" s="520"/>
      <c r="I171" s="522"/>
      <c r="J171" s="192">
        <v>111.99999999999999</v>
      </c>
      <c r="K171" s="202">
        <f t="shared" si="13"/>
        <v>7055.9999999999991</v>
      </c>
      <c r="L171" s="222"/>
      <c r="M171" s="222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</row>
    <row r="172" spans="1:24" s="195" customFormat="1" ht="16.5" customHeight="1">
      <c r="A172" s="194" t="s">
        <v>121</v>
      </c>
      <c r="B172" s="520"/>
      <c r="C172" s="522"/>
      <c r="D172" s="520"/>
      <c r="E172" s="522"/>
      <c r="F172" s="500" t="s">
        <v>141</v>
      </c>
      <c r="G172" s="502"/>
      <c r="H172" s="520"/>
      <c r="I172" s="522"/>
      <c r="J172" s="192">
        <v>134.75</v>
      </c>
      <c r="K172" s="202">
        <f t="shared" si="13"/>
        <v>8489.25</v>
      </c>
      <c r="L172" s="222"/>
      <c r="M172" s="222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</row>
    <row r="173" spans="1:24" s="195" customFormat="1" ht="16.5" customHeight="1">
      <c r="A173" s="194" t="s">
        <v>122</v>
      </c>
      <c r="B173" s="520"/>
      <c r="C173" s="522"/>
      <c r="D173" s="520"/>
      <c r="E173" s="522"/>
      <c r="F173" s="500" t="s">
        <v>142</v>
      </c>
      <c r="G173" s="502"/>
      <c r="H173" s="520"/>
      <c r="I173" s="522"/>
      <c r="J173" s="192">
        <v>147</v>
      </c>
      <c r="K173" s="202">
        <f t="shared" ref="K173:K186" si="14">J173*0.9*70</f>
        <v>9261</v>
      </c>
      <c r="L173" s="222"/>
      <c r="M173" s="222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</row>
    <row r="174" spans="1:24" s="195" customFormat="1" ht="16.5" customHeight="1">
      <c r="A174" s="194" t="s">
        <v>123</v>
      </c>
      <c r="B174" s="520"/>
      <c r="C174" s="522"/>
      <c r="D174" s="520"/>
      <c r="E174" s="522"/>
      <c r="F174" s="500" t="s">
        <v>143</v>
      </c>
      <c r="G174" s="502"/>
      <c r="H174" s="520"/>
      <c r="I174" s="522"/>
      <c r="J174" s="192">
        <v>155.75</v>
      </c>
      <c r="K174" s="202">
        <f t="shared" si="14"/>
        <v>9812.25</v>
      </c>
      <c r="L174" s="222"/>
      <c r="M174" s="222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</row>
    <row r="175" spans="1:24" s="195" customFormat="1" ht="16.5" customHeight="1">
      <c r="A175" s="194" t="s">
        <v>124</v>
      </c>
      <c r="B175" s="520"/>
      <c r="C175" s="522"/>
      <c r="D175" s="520"/>
      <c r="E175" s="522"/>
      <c r="F175" s="500" t="s">
        <v>144</v>
      </c>
      <c r="G175" s="502"/>
      <c r="H175" s="520"/>
      <c r="I175" s="522"/>
      <c r="J175" s="192">
        <v>175</v>
      </c>
      <c r="K175" s="202">
        <f t="shared" si="14"/>
        <v>11025</v>
      </c>
      <c r="L175" s="222"/>
      <c r="M175" s="222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</row>
    <row r="176" spans="1:24" s="195" customFormat="1" ht="16.5" customHeight="1">
      <c r="A176" s="194" t="s">
        <v>125</v>
      </c>
      <c r="B176" s="520"/>
      <c r="C176" s="522"/>
      <c r="D176" s="523"/>
      <c r="E176" s="525"/>
      <c r="F176" s="500" t="s">
        <v>145</v>
      </c>
      <c r="G176" s="502"/>
      <c r="H176" s="523"/>
      <c r="I176" s="525"/>
      <c r="J176" s="192">
        <v>271.25</v>
      </c>
      <c r="K176" s="202">
        <f t="shared" si="14"/>
        <v>17088.75</v>
      </c>
      <c r="L176" s="222"/>
      <c r="M176" s="222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</row>
    <row r="177" spans="1:24" s="195" customFormat="1" ht="16.5" customHeight="1">
      <c r="A177" s="194" t="s">
        <v>126</v>
      </c>
      <c r="B177" s="520"/>
      <c r="C177" s="522"/>
      <c r="D177" s="533" t="s">
        <v>1626</v>
      </c>
      <c r="E177" s="519"/>
      <c r="F177" s="500" t="s">
        <v>146</v>
      </c>
      <c r="G177" s="502"/>
      <c r="H177" s="533">
        <v>250</v>
      </c>
      <c r="I177" s="519"/>
      <c r="J177" s="192">
        <v>89.25</v>
      </c>
      <c r="K177" s="202">
        <f t="shared" si="14"/>
        <v>5622.75</v>
      </c>
      <c r="L177" s="222"/>
      <c r="M177" s="222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</row>
    <row r="178" spans="1:24" s="195" customFormat="1" ht="16.5" customHeight="1">
      <c r="A178" s="194" t="s">
        <v>127</v>
      </c>
      <c r="B178" s="520"/>
      <c r="C178" s="522"/>
      <c r="D178" s="520"/>
      <c r="E178" s="522"/>
      <c r="F178" s="468" t="s">
        <v>147</v>
      </c>
      <c r="G178" s="459"/>
      <c r="H178" s="520"/>
      <c r="I178" s="522"/>
      <c r="J178" s="192">
        <v>91</v>
      </c>
      <c r="K178" s="202">
        <f t="shared" si="14"/>
        <v>5733</v>
      </c>
      <c r="L178" s="222"/>
      <c r="M178" s="222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</row>
    <row r="179" spans="1:24" s="195" customFormat="1" ht="16.5" customHeight="1">
      <c r="A179" s="194" t="s">
        <v>128</v>
      </c>
      <c r="B179" s="520"/>
      <c r="C179" s="522"/>
      <c r="D179" s="520"/>
      <c r="E179" s="522"/>
      <c r="F179" s="468" t="s">
        <v>148</v>
      </c>
      <c r="G179" s="459"/>
      <c r="H179" s="520"/>
      <c r="I179" s="522"/>
      <c r="J179" s="192">
        <v>105</v>
      </c>
      <c r="K179" s="202">
        <f t="shared" si="14"/>
        <v>6615</v>
      </c>
      <c r="L179" s="222"/>
      <c r="M179" s="222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</row>
    <row r="180" spans="1:24" s="195" customFormat="1" ht="16.5" customHeight="1">
      <c r="A180" s="194" t="s">
        <v>129</v>
      </c>
      <c r="B180" s="520"/>
      <c r="C180" s="522"/>
      <c r="D180" s="520"/>
      <c r="E180" s="522"/>
      <c r="F180" s="468" t="s">
        <v>149</v>
      </c>
      <c r="G180" s="459"/>
      <c r="H180" s="520"/>
      <c r="I180" s="522"/>
      <c r="J180" s="192">
        <v>111.99999999999999</v>
      </c>
      <c r="K180" s="202">
        <f t="shared" si="14"/>
        <v>7055.9999999999991</v>
      </c>
      <c r="L180" s="222"/>
      <c r="M180" s="222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</row>
    <row r="181" spans="1:24" s="195" customFormat="1" ht="16.5" customHeight="1">
      <c r="A181" s="194" t="s">
        <v>130</v>
      </c>
      <c r="B181" s="520"/>
      <c r="C181" s="522"/>
      <c r="D181" s="520"/>
      <c r="E181" s="522"/>
      <c r="F181" s="468" t="s">
        <v>150</v>
      </c>
      <c r="G181" s="459"/>
      <c r="H181" s="520"/>
      <c r="I181" s="522"/>
      <c r="J181" s="192">
        <v>115.5</v>
      </c>
      <c r="K181" s="202">
        <f t="shared" si="14"/>
        <v>7276.5</v>
      </c>
      <c r="L181" s="222"/>
      <c r="M181" s="222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</row>
    <row r="182" spans="1:24" s="195" customFormat="1" ht="16.5" customHeight="1">
      <c r="A182" s="194" t="s">
        <v>131</v>
      </c>
      <c r="B182" s="520"/>
      <c r="C182" s="522"/>
      <c r="D182" s="520"/>
      <c r="E182" s="522"/>
      <c r="F182" s="468" t="s">
        <v>151</v>
      </c>
      <c r="G182" s="459"/>
      <c r="H182" s="520"/>
      <c r="I182" s="522"/>
      <c r="J182" s="192">
        <v>140</v>
      </c>
      <c r="K182" s="202">
        <f t="shared" si="14"/>
        <v>8820</v>
      </c>
      <c r="L182" s="222"/>
      <c r="M182" s="222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</row>
    <row r="183" spans="1:24" s="195" customFormat="1" ht="16.5" customHeight="1">
      <c r="A183" s="194" t="s">
        <v>132</v>
      </c>
      <c r="B183" s="520"/>
      <c r="C183" s="522"/>
      <c r="D183" s="520"/>
      <c r="E183" s="522"/>
      <c r="F183" s="468" t="s">
        <v>152</v>
      </c>
      <c r="G183" s="459"/>
      <c r="H183" s="520"/>
      <c r="I183" s="522"/>
      <c r="J183" s="192">
        <v>150.5</v>
      </c>
      <c r="K183" s="202">
        <f t="shared" si="14"/>
        <v>9481.5000000000018</v>
      </c>
      <c r="L183" s="222"/>
      <c r="M183" s="222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</row>
    <row r="184" spans="1:24" s="195" customFormat="1" ht="16.5" customHeight="1">
      <c r="A184" s="194" t="s">
        <v>133</v>
      </c>
      <c r="B184" s="520"/>
      <c r="C184" s="522"/>
      <c r="D184" s="520"/>
      <c r="E184" s="522"/>
      <c r="F184" s="468" t="s">
        <v>153</v>
      </c>
      <c r="G184" s="459"/>
      <c r="H184" s="520"/>
      <c r="I184" s="522"/>
      <c r="J184" s="192">
        <v>161</v>
      </c>
      <c r="K184" s="202">
        <f t="shared" si="14"/>
        <v>10143</v>
      </c>
      <c r="L184" s="222"/>
      <c r="M184" s="222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</row>
    <row r="185" spans="1:24" s="195" customFormat="1" ht="16.5" customHeight="1">
      <c r="A185" s="194" t="s">
        <v>134</v>
      </c>
      <c r="B185" s="520"/>
      <c r="C185" s="522"/>
      <c r="D185" s="520"/>
      <c r="E185" s="522"/>
      <c r="F185" s="468" t="s">
        <v>154</v>
      </c>
      <c r="G185" s="459"/>
      <c r="H185" s="520"/>
      <c r="I185" s="522"/>
      <c r="J185" s="192">
        <v>182</v>
      </c>
      <c r="K185" s="202">
        <f t="shared" si="14"/>
        <v>11466</v>
      </c>
      <c r="L185" s="222"/>
      <c r="M185" s="222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</row>
    <row r="186" spans="1:24" s="195" customFormat="1" ht="16.5" customHeight="1">
      <c r="A186" s="194" t="s">
        <v>135</v>
      </c>
      <c r="B186" s="523"/>
      <c r="C186" s="525"/>
      <c r="D186" s="523"/>
      <c r="E186" s="525"/>
      <c r="F186" s="468" t="s">
        <v>155</v>
      </c>
      <c r="G186" s="459"/>
      <c r="H186" s="523"/>
      <c r="I186" s="525"/>
      <c r="J186" s="192">
        <v>288.74999999999994</v>
      </c>
      <c r="K186" s="202">
        <f t="shared" si="14"/>
        <v>18191.249999999996</v>
      </c>
      <c r="L186" s="222"/>
      <c r="M186" s="222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</row>
    <row r="187" spans="1:24" s="195" customFormat="1" ht="16.5" customHeight="1">
      <c r="A187" s="449"/>
      <c r="B187" s="450"/>
      <c r="C187" s="450"/>
      <c r="D187" s="450"/>
      <c r="E187" s="450"/>
      <c r="F187" s="450"/>
      <c r="G187" s="450"/>
      <c r="H187" s="450"/>
      <c r="I187" s="450"/>
      <c r="J187" s="450"/>
      <c r="K187" s="450"/>
      <c r="L187" s="450"/>
      <c r="M187" s="451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</row>
    <row r="188" spans="1:24" s="197" customFormat="1" ht="15.75" customHeight="1">
      <c r="A188" s="511" t="s">
        <v>1157</v>
      </c>
      <c r="B188" s="512"/>
      <c r="C188" s="512"/>
      <c r="D188" s="512"/>
      <c r="E188" s="512"/>
      <c r="F188" s="512"/>
      <c r="G188" s="512"/>
      <c r="H188" s="512"/>
      <c r="I188" s="512"/>
      <c r="J188" s="512"/>
      <c r="K188" s="512"/>
      <c r="L188" s="512"/>
      <c r="M188" s="512"/>
    </row>
    <row r="189" spans="1:24" s="195" customFormat="1" ht="40.5" customHeight="1">
      <c r="A189" s="321" t="s">
        <v>77</v>
      </c>
      <c r="B189" s="528" t="s">
        <v>1569</v>
      </c>
      <c r="C189" s="529"/>
      <c r="D189" s="528" t="s">
        <v>1570</v>
      </c>
      <c r="E189" s="529"/>
      <c r="F189" s="530" t="s">
        <v>1575</v>
      </c>
      <c r="G189" s="532"/>
      <c r="H189" s="513" t="s">
        <v>2152</v>
      </c>
      <c r="I189" s="453"/>
      <c r="J189" s="322" t="s">
        <v>893</v>
      </c>
      <c r="K189" s="322" t="s">
        <v>894</v>
      </c>
      <c r="L189" s="323"/>
      <c r="M189" s="323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</row>
    <row r="190" spans="1:24" s="195" customFormat="1" ht="16.5" customHeight="1">
      <c r="A190" s="194" t="s">
        <v>136</v>
      </c>
      <c r="B190" s="533" t="s">
        <v>1625</v>
      </c>
      <c r="C190" s="519"/>
      <c r="D190" s="533" t="s">
        <v>1627</v>
      </c>
      <c r="E190" s="519"/>
      <c r="F190" s="468" t="s">
        <v>116</v>
      </c>
      <c r="G190" s="459"/>
      <c r="H190" s="533">
        <v>200</v>
      </c>
      <c r="I190" s="519"/>
      <c r="J190" s="192">
        <v>18.554666666666666</v>
      </c>
      <c r="K190" s="202">
        <f t="shared" ref="K190:K209" si="15">J190*0.9*70</f>
        <v>1168.9440000000002</v>
      </c>
      <c r="L190" s="222"/>
      <c r="M190" s="222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</row>
    <row r="191" spans="1:24" s="195" customFormat="1" ht="16.5" customHeight="1">
      <c r="A191" s="194" t="s">
        <v>137</v>
      </c>
      <c r="B191" s="520"/>
      <c r="C191" s="522"/>
      <c r="D191" s="520"/>
      <c r="E191" s="522"/>
      <c r="F191" s="468" t="s">
        <v>117</v>
      </c>
      <c r="G191" s="459"/>
      <c r="H191" s="520"/>
      <c r="I191" s="522"/>
      <c r="J191" s="192">
        <v>23.706666666666663</v>
      </c>
      <c r="K191" s="202">
        <f t="shared" si="15"/>
        <v>1493.52</v>
      </c>
      <c r="L191" s="222"/>
      <c r="M191" s="222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</row>
    <row r="192" spans="1:24" s="195" customFormat="1" ht="16.5" customHeight="1">
      <c r="A192" s="194" t="s">
        <v>138</v>
      </c>
      <c r="B192" s="520"/>
      <c r="C192" s="522"/>
      <c r="D192" s="520"/>
      <c r="E192" s="522"/>
      <c r="F192" s="468" t="s">
        <v>118</v>
      </c>
      <c r="G192" s="459"/>
      <c r="H192" s="520"/>
      <c r="I192" s="522"/>
      <c r="J192" s="192">
        <v>26.880000000000003</v>
      </c>
      <c r="K192" s="202">
        <f t="shared" si="15"/>
        <v>1693.4400000000003</v>
      </c>
      <c r="L192" s="222"/>
      <c r="M192" s="222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</row>
    <row r="193" spans="1:24" s="195" customFormat="1" ht="16.5" customHeight="1">
      <c r="A193" s="194" t="s">
        <v>139</v>
      </c>
      <c r="B193" s="520"/>
      <c r="C193" s="522"/>
      <c r="D193" s="520"/>
      <c r="E193" s="522"/>
      <c r="F193" s="468" t="s">
        <v>119</v>
      </c>
      <c r="G193" s="459"/>
      <c r="H193" s="520"/>
      <c r="I193" s="522"/>
      <c r="J193" s="192">
        <v>30.24</v>
      </c>
      <c r="K193" s="202">
        <f t="shared" si="15"/>
        <v>1905.12</v>
      </c>
      <c r="L193" s="222"/>
      <c r="M193" s="222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</row>
    <row r="194" spans="1:24" s="195" customFormat="1" ht="16.5" customHeight="1">
      <c r="A194" s="194" t="s">
        <v>140</v>
      </c>
      <c r="B194" s="520"/>
      <c r="C194" s="522"/>
      <c r="D194" s="520"/>
      <c r="E194" s="522"/>
      <c r="F194" s="468" t="s">
        <v>120</v>
      </c>
      <c r="G194" s="459"/>
      <c r="H194" s="520"/>
      <c r="I194" s="522"/>
      <c r="J194" s="192">
        <v>31.92</v>
      </c>
      <c r="K194" s="202">
        <f t="shared" si="15"/>
        <v>2010.96</v>
      </c>
      <c r="L194" s="222"/>
      <c r="M194" s="222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</row>
    <row r="195" spans="1:24" s="195" customFormat="1" ht="16.5" customHeight="1">
      <c r="A195" s="194" t="s">
        <v>141</v>
      </c>
      <c r="B195" s="520"/>
      <c r="C195" s="522"/>
      <c r="D195" s="520"/>
      <c r="E195" s="522"/>
      <c r="F195" s="468" t="s">
        <v>121</v>
      </c>
      <c r="G195" s="459"/>
      <c r="H195" s="520"/>
      <c r="I195" s="522"/>
      <c r="J195" s="192">
        <v>35.28</v>
      </c>
      <c r="K195" s="202">
        <f t="shared" si="15"/>
        <v>2222.6400000000003</v>
      </c>
      <c r="L195" s="222"/>
      <c r="M195" s="222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</row>
    <row r="196" spans="1:24" s="195" customFormat="1" ht="16.5" customHeight="1">
      <c r="A196" s="194" t="s">
        <v>142</v>
      </c>
      <c r="B196" s="520"/>
      <c r="C196" s="522"/>
      <c r="D196" s="520"/>
      <c r="E196" s="522"/>
      <c r="F196" s="468" t="s">
        <v>122</v>
      </c>
      <c r="G196" s="459"/>
      <c r="H196" s="520"/>
      <c r="I196" s="522"/>
      <c r="J196" s="192">
        <v>47.226666666666674</v>
      </c>
      <c r="K196" s="202">
        <f t="shared" si="15"/>
        <v>2975.28</v>
      </c>
      <c r="L196" s="222"/>
      <c r="M196" s="222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</row>
    <row r="197" spans="1:24" s="195" customFormat="1" ht="16.5" customHeight="1">
      <c r="A197" s="194" t="s">
        <v>143</v>
      </c>
      <c r="B197" s="520"/>
      <c r="C197" s="522"/>
      <c r="D197" s="520"/>
      <c r="E197" s="522"/>
      <c r="F197" s="468" t="s">
        <v>123</v>
      </c>
      <c r="G197" s="459"/>
      <c r="H197" s="520"/>
      <c r="I197" s="522"/>
      <c r="J197" s="192">
        <v>48.496000000000002</v>
      </c>
      <c r="K197" s="202">
        <f t="shared" si="15"/>
        <v>3055.248</v>
      </c>
      <c r="L197" s="222"/>
      <c r="M197" s="222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</row>
    <row r="198" spans="1:24" s="195" customFormat="1" ht="16.5" customHeight="1">
      <c r="A198" s="194" t="s">
        <v>144</v>
      </c>
      <c r="B198" s="520"/>
      <c r="C198" s="522"/>
      <c r="D198" s="520"/>
      <c r="E198" s="522"/>
      <c r="F198" s="468" t="s">
        <v>124</v>
      </c>
      <c r="G198" s="459"/>
      <c r="H198" s="520"/>
      <c r="I198" s="522"/>
      <c r="J198" s="192">
        <v>67.872</v>
      </c>
      <c r="K198" s="202">
        <f t="shared" si="15"/>
        <v>4275.9359999999997</v>
      </c>
      <c r="L198" s="222"/>
      <c r="M198" s="222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</row>
    <row r="199" spans="1:24" s="195" customFormat="1" ht="16.5" customHeight="1">
      <c r="A199" s="194" t="s">
        <v>145</v>
      </c>
      <c r="B199" s="520"/>
      <c r="C199" s="522"/>
      <c r="D199" s="523"/>
      <c r="E199" s="525"/>
      <c r="F199" s="468" t="s">
        <v>125</v>
      </c>
      <c r="G199" s="459"/>
      <c r="H199" s="523"/>
      <c r="I199" s="525"/>
      <c r="J199" s="192">
        <v>120.176</v>
      </c>
      <c r="K199" s="202">
        <f>J199*0.9*70</f>
        <v>7571.0879999999997</v>
      </c>
      <c r="L199" s="222"/>
      <c r="M199" s="222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</row>
    <row r="200" spans="1:24" s="195" customFormat="1" ht="16.5" customHeight="1">
      <c r="A200" s="194" t="s">
        <v>146</v>
      </c>
      <c r="B200" s="520"/>
      <c r="C200" s="522"/>
      <c r="D200" s="533" t="s">
        <v>1626</v>
      </c>
      <c r="E200" s="519"/>
      <c r="F200" s="468" t="s">
        <v>126</v>
      </c>
      <c r="G200" s="459"/>
      <c r="H200" s="533">
        <v>250</v>
      </c>
      <c r="I200" s="519"/>
      <c r="J200" s="192">
        <v>23.52</v>
      </c>
      <c r="K200" s="202">
        <f t="shared" si="15"/>
        <v>1481.76</v>
      </c>
      <c r="L200" s="222"/>
      <c r="M200" s="222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</row>
    <row r="201" spans="1:24" s="195" customFormat="1" ht="16.5" customHeight="1">
      <c r="A201" s="194" t="s">
        <v>147</v>
      </c>
      <c r="B201" s="520"/>
      <c r="C201" s="522"/>
      <c r="D201" s="520"/>
      <c r="E201" s="522"/>
      <c r="F201" s="468" t="s">
        <v>127</v>
      </c>
      <c r="G201" s="459"/>
      <c r="H201" s="520"/>
      <c r="I201" s="522"/>
      <c r="J201" s="192">
        <v>28.56</v>
      </c>
      <c r="K201" s="202">
        <f t="shared" si="15"/>
        <v>1799.28</v>
      </c>
      <c r="L201" s="222"/>
      <c r="M201" s="222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</row>
    <row r="202" spans="1:24" s="195" customFormat="1" ht="16.5" customHeight="1">
      <c r="A202" s="194" t="s">
        <v>148</v>
      </c>
      <c r="B202" s="520"/>
      <c r="C202" s="522"/>
      <c r="D202" s="520"/>
      <c r="E202" s="522"/>
      <c r="F202" s="468" t="s">
        <v>128</v>
      </c>
      <c r="G202" s="459"/>
      <c r="H202" s="520"/>
      <c r="I202" s="522"/>
      <c r="J202" s="192">
        <v>30.24</v>
      </c>
      <c r="K202" s="202">
        <f t="shared" si="15"/>
        <v>1905.12</v>
      </c>
      <c r="L202" s="222"/>
      <c r="M202" s="222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</row>
    <row r="203" spans="1:24" s="195" customFormat="1" ht="16.5" customHeight="1">
      <c r="A203" s="194" t="s">
        <v>149</v>
      </c>
      <c r="B203" s="520"/>
      <c r="C203" s="522"/>
      <c r="D203" s="520"/>
      <c r="E203" s="522"/>
      <c r="F203" s="468" t="s">
        <v>129</v>
      </c>
      <c r="G203" s="459"/>
      <c r="H203" s="520"/>
      <c r="I203" s="522"/>
      <c r="J203" s="192">
        <v>36.960000000000008</v>
      </c>
      <c r="K203" s="202">
        <f t="shared" si="15"/>
        <v>2328.4800000000005</v>
      </c>
      <c r="L203" s="222"/>
      <c r="M203" s="222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</row>
    <row r="204" spans="1:24" s="195" customFormat="1" ht="16.5" customHeight="1">
      <c r="A204" s="194" t="s">
        <v>150</v>
      </c>
      <c r="B204" s="520"/>
      <c r="C204" s="522"/>
      <c r="D204" s="520"/>
      <c r="E204" s="522"/>
      <c r="F204" s="468" t="s">
        <v>130</v>
      </c>
      <c r="G204" s="459"/>
      <c r="H204" s="520"/>
      <c r="I204" s="522"/>
      <c r="J204" s="192">
        <v>43.68</v>
      </c>
      <c r="K204" s="202">
        <f t="shared" si="15"/>
        <v>2751.8399999999997</v>
      </c>
      <c r="L204" s="222"/>
      <c r="M204" s="222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</row>
    <row r="205" spans="1:24" s="195" customFormat="1" ht="16.5" customHeight="1">
      <c r="A205" s="194" t="s">
        <v>151</v>
      </c>
      <c r="B205" s="520"/>
      <c r="C205" s="522"/>
      <c r="D205" s="520"/>
      <c r="E205" s="522"/>
      <c r="F205" s="468" t="s">
        <v>131</v>
      </c>
      <c r="G205" s="459"/>
      <c r="H205" s="520"/>
      <c r="I205" s="522"/>
      <c r="J205" s="192">
        <v>50.4</v>
      </c>
      <c r="K205" s="202">
        <f t="shared" si="15"/>
        <v>3175.2</v>
      </c>
      <c r="L205" s="222"/>
      <c r="M205" s="222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</row>
    <row r="206" spans="1:24" s="195" customFormat="1" ht="16.5" customHeight="1">
      <c r="A206" s="194" t="s">
        <v>152</v>
      </c>
      <c r="B206" s="520"/>
      <c r="C206" s="522"/>
      <c r="D206" s="520"/>
      <c r="E206" s="522"/>
      <c r="F206" s="468" t="s">
        <v>132</v>
      </c>
      <c r="G206" s="459"/>
      <c r="H206" s="520"/>
      <c r="I206" s="522"/>
      <c r="J206" s="192">
        <v>89.6</v>
      </c>
      <c r="K206" s="202">
        <f t="shared" si="15"/>
        <v>5644.8</v>
      </c>
      <c r="L206" s="222"/>
      <c r="M206" s="222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</row>
    <row r="207" spans="1:24" s="195" customFormat="1" ht="16.5" customHeight="1">
      <c r="A207" s="194" t="s">
        <v>153</v>
      </c>
      <c r="B207" s="520"/>
      <c r="C207" s="522"/>
      <c r="D207" s="520"/>
      <c r="E207" s="522"/>
      <c r="F207" s="468" t="s">
        <v>133</v>
      </c>
      <c r="G207" s="459"/>
      <c r="H207" s="520"/>
      <c r="I207" s="522"/>
      <c r="J207" s="192">
        <v>55.440000000000005</v>
      </c>
      <c r="K207" s="202">
        <f t="shared" si="15"/>
        <v>3492.7200000000007</v>
      </c>
      <c r="L207" s="222"/>
      <c r="M207" s="222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</row>
    <row r="208" spans="1:24" s="195" customFormat="1" ht="16.5" customHeight="1">
      <c r="A208" s="194" t="s">
        <v>154</v>
      </c>
      <c r="B208" s="520"/>
      <c r="C208" s="522"/>
      <c r="D208" s="520"/>
      <c r="E208" s="522"/>
      <c r="F208" s="468" t="s">
        <v>134</v>
      </c>
      <c r="G208" s="459"/>
      <c r="H208" s="520"/>
      <c r="I208" s="522"/>
      <c r="J208" s="192">
        <v>135.70666666666668</v>
      </c>
      <c r="K208" s="202">
        <f t="shared" si="15"/>
        <v>8549.52</v>
      </c>
      <c r="L208" s="222"/>
      <c r="M208" s="222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</row>
    <row r="209" spans="1:24" s="195" customFormat="1" ht="16.5" customHeight="1">
      <c r="A209" s="194" t="s">
        <v>155</v>
      </c>
      <c r="B209" s="523"/>
      <c r="C209" s="525"/>
      <c r="D209" s="523"/>
      <c r="E209" s="525"/>
      <c r="F209" s="468" t="s">
        <v>135</v>
      </c>
      <c r="G209" s="459"/>
      <c r="H209" s="523"/>
      <c r="I209" s="525"/>
      <c r="J209" s="192">
        <v>197.71733333333333</v>
      </c>
      <c r="K209" s="202">
        <f t="shared" si="15"/>
        <v>12456.192000000001</v>
      </c>
      <c r="L209" s="222"/>
      <c r="M209" s="222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</row>
    <row r="210" spans="1:24" s="195" customFormat="1" ht="16.5" customHeight="1">
      <c r="A210" s="449"/>
      <c r="B210" s="450"/>
      <c r="C210" s="450"/>
      <c r="D210" s="450"/>
      <c r="E210" s="450"/>
      <c r="F210" s="450"/>
      <c r="G210" s="450"/>
      <c r="H210" s="450"/>
      <c r="I210" s="450"/>
      <c r="J210" s="450"/>
      <c r="K210" s="450"/>
      <c r="L210" s="450"/>
      <c r="M210" s="451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</row>
    <row r="211" spans="1:24" s="197" customFormat="1" ht="15.75" customHeight="1">
      <c r="A211" s="511" t="s">
        <v>3113</v>
      </c>
      <c r="B211" s="512"/>
      <c r="C211" s="512"/>
      <c r="D211" s="512"/>
      <c r="E211" s="512"/>
      <c r="F211" s="512"/>
      <c r="G211" s="512"/>
      <c r="H211" s="512"/>
      <c r="I211" s="512"/>
      <c r="J211" s="512"/>
      <c r="K211" s="512"/>
      <c r="L211" s="512"/>
      <c r="M211" s="512"/>
    </row>
    <row r="212" spans="1:24" s="303" customFormat="1" ht="15.75" customHeight="1">
      <c r="A212" s="204"/>
      <c r="B212" s="440" t="s">
        <v>3025</v>
      </c>
      <c r="C212" s="440"/>
      <c r="D212" s="440"/>
      <c r="E212" s="440"/>
      <c r="F212" s="440"/>
      <c r="G212" s="205"/>
      <c r="H212" s="223" t="s">
        <v>1602</v>
      </c>
      <c r="I212" s="223"/>
      <c r="J212" s="223"/>
      <c r="K212" s="223"/>
      <c r="L212" s="223"/>
      <c r="M212" s="209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</row>
    <row r="213" spans="1:24" s="303" customFormat="1" ht="15.75" customHeight="1">
      <c r="A213" s="210"/>
      <c r="B213" s="441"/>
      <c r="C213" s="441"/>
      <c r="D213" s="441"/>
      <c r="E213" s="441"/>
      <c r="F213" s="441"/>
      <c r="G213" s="211"/>
      <c r="H213" s="224" t="s">
        <v>1631</v>
      </c>
      <c r="I213" s="224"/>
      <c r="J213" s="212"/>
      <c r="K213" s="213"/>
      <c r="L213" s="214"/>
      <c r="M213" s="215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</row>
    <row r="214" spans="1:24" s="303" customFormat="1" ht="15.75" customHeight="1">
      <c r="A214" s="210"/>
      <c r="B214" s="441"/>
      <c r="C214" s="441"/>
      <c r="D214" s="441"/>
      <c r="E214" s="441"/>
      <c r="F214" s="441"/>
      <c r="G214" s="211"/>
      <c r="H214" s="224" t="s">
        <v>2690</v>
      </c>
      <c r="I214" s="224"/>
      <c r="J214" s="212"/>
      <c r="K214" s="213"/>
      <c r="L214" s="214"/>
      <c r="M214" s="215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</row>
    <row r="215" spans="1:24" s="303" customFormat="1" ht="15.75" customHeight="1">
      <c r="A215" s="210"/>
      <c r="B215" s="441"/>
      <c r="C215" s="441"/>
      <c r="D215" s="441"/>
      <c r="E215" s="441"/>
      <c r="F215" s="441"/>
      <c r="G215" s="211"/>
      <c r="H215" s="224" t="s">
        <v>1628</v>
      </c>
      <c r="I215" s="224"/>
      <c r="J215" s="212"/>
      <c r="K215" s="213"/>
      <c r="L215" s="214"/>
      <c r="M215" s="215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</row>
    <row r="216" spans="1:24" s="303" customFormat="1" ht="15.75" customHeight="1">
      <c r="A216" s="216"/>
      <c r="B216" s="442"/>
      <c r="C216" s="442"/>
      <c r="D216" s="442"/>
      <c r="E216" s="442"/>
      <c r="F216" s="442"/>
      <c r="G216" s="217"/>
      <c r="H216" s="224" t="s">
        <v>1604</v>
      </c>
      <c r="I216" s="225"/>
      <c r="J216" s="218"/>
      <c r="K216" s="219"/>
      <c r="L216" s="220"/>
      <c r="M216" s="221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</row>
    <row r="217" spans="1:24" s="303" customFormat="1" ht="40.5" customHeight="1">
      <c r="A217" s="514" t="s">
        <v>77</v>
      </c>
      <c r="B217" s="515"/>
      <c r="C217" s="516"/>
      <c r="D217" s="347" t="s">
        <v>1569</v>
      </c>
      <c r="E217" s="347" t="s">
        <v>1570</v>
      </c>
      <c r="F217" s="513" t="s">
        <v>1573</v>
      </c>
      <c r="G217" s="452"/>
      <c r="H217" s="452"/>
      <c r="I217" s="453"/>
      <c r="J217" s="348" t="s">
        <v>893</v>
      </c>
      <c r="K217" s="348" t="s">
        <v>894</v>
      </c>
      <c r="L217" s="349"/>
      <c r="M217" s="349"/>
      <c r="O217" s="304"/>
      <c r="P217" s="304"/>
      <c r="Q217" s="304"/>
      <c r="R217" s="304"/>
      <c r="S217" s="304"/>
      <c r="T217" s="304"/>
      <c r="U217" s="304"/>
      <c r="V217" s="304"/>
      <c r="W217" s="304"/>
      <c r="X217" s="304"/>
    </row>
    <row r="218" spans="1:24" s="303" customFormat="1" ht="16.5" customHeight="1">
      <c r="A218" s="508" t="s">
        <v>2691</v>
      </c>
      <c r="B218" s="508"/>
      <c r="C218" s="508"/>
      <c r="D218" s="498" t="s">
        <v>1572</v>
      </c>
      <c r="E218" s="498" t="s">
        <v>1629</v>
      </c>
      <c r="F218" s="507" t="s">
        <v>2699</v>
      </c>
      <c r="G218" s="507"/>
      <c r="H218" s="507"/>
      <c r="I218" s="507"/>
      <c r="J218" s="202">
        <v>4306.848</v>
      </c>
      <c r="K218" s="202">
        <f t="shared" ref="K218" si="16">J218*0.9</f>
        <v>3876.1632</v>
      </c>
      <c r="L218" s="203"/>
      <c r="M218" s="203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</row>
    <row r="219" spans="1:24" s="303" customFormat="1" ht="16.5" customHeight="1">
      <c r="A219" s="508" t="s">
        <v>2692</v>
      </c>
      <c r="B219" s="508"/>
      <c r="C219" s="508"/>
      <c r="D219" s="498"/>
      <c r="E219" s="498"/>
      <c r="F219" s="507" t="s">
        <v>2700</v>
      </c>
      <c r="G219" s="507"/>
      <c r="H219" s="507"/>
      <c r="I219" s="507"/>
      <c r="J219" s="202">
        <v>4499.0400000000009</v>
      </c>
      <c r="K219" s="202">
        <f t="shared" ref="K219:K225" si="17">J219*0.9</f>
        <v>4049.1360000000009</v>
      </c>
      <c r="L219" s="203"/>
      <c r="M219" s="203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</row>
    <row r="220" spans="1:24" s="303" customFormat="1" ht="16.5" customHeight="1">
      <c r="A220" s="508" t="s">
        <v>2693</v>
      </c>
      <c r="B220" s="508"/>
      <c r="C220" s="508"/>
      <c r="D220" s="498"/>
      <c r="E220" s="498"/>
      <c r="F220" s="507" t="s">
        <v>2701</v>
      </c>
      <c r="G220" s="507"/>
      <c r="H220" s="507"/>
      <c r="I220" s="507"/>
      <c r="J220" s="202">
        <v>4551.456000000001</v>
      </c>
      <c r="K220" s="202">
        <f t="shared" si="17"/>
        <v>4096.3104000000012</v>
      </c>
      <c r="L220" s="203"/>
      <c r="M220" s="203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</row>
    <row r="221" spans="1:24" s="303" customFormat="1" ht="16.5" customHeight="1">
      <c r="A221" s="508" t="s">
        <v>2694</v>
      </c>
      <c r="B221" s="508"/>
      <c r="C221" s="508"/>
      <c r="D221" s="498"/>
      <c r="E221" s="498"/>
      <c r="F221" s="507" t="s">
        <v>2702</v>
      </c>
      <c r="G221" s="507"/>
      <c r="H221" s="507"/>
      <c r="I221" s="507"/>
      <c r="J221" s="202">
        <v>4676.7</v>
      </c>
      <c r="K221" s="202">
        <f t="shared" si="17"/>
        <v>4209.03</v>
      </c>
      <c r="L221" s="203"/>
      <c r="M221" s="203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</row>
    <row r="222" spans="1:24" s="303" customFormat="1" ht="16.5" customHeight="1">
      <c r="A222" s="508" t="s">
        <v>2695</v>
      </c>
      <c r="B222" s="508"/>
      <c r="C222" s="508"/>
      <c r="D222" s="498"/>
      <c r="E222" s="498"/>
      <c r="F222" s="507" t="s">
        <v>2703</v>
      </c>
      <c r="G222" s="507"/>
      <c r="H222" s="507"/>
      <c r="I222" s="507"/>
      <c r="J222" s="202">
        <v>4743.6480000000001</v>
      </c>
      <c r="K222" s="202">
        <f t="shared" si="17"/>
        <v>4269.2831999999999</v>
      </c>
      <c r="L222" s="203"/>
      <c r="M222" s="203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</row>
    <row r="223" spans="1:24" s="303" customFormat="1" ht="16.5" customHeight="1">
      <c r="A223" s="508" t="s">
        <v>2696</v>
      </c>
      <c r="B223" s="508"/>
      <c r="C223" s="508"/>
      <c r="D223" s="498"/>
      <c r="E223" s="498"/>
      <c r="F223" s="507" t="s">
        <v>2704</v>
      </c>
      <c r="G223" s="507"/>
      <c r="H223" s="507"/>
      <c r="I223" s="507"/>
      <c r="J223" s="202">
        <v>5253.0000000000009</v>
      </c>
      <c r="K223" s="202">
        <f t="shared" si="17"/>
        <v>4727.7000000000007</v>
      </c>
      <c r="L223" s="203"/>
      <c r="M223" s="203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</row>
    <row r="224" spans="1:24" s="303" customFormat="1" ht="16.5" customHeight="1">
      <c r="A224" s="508" t="s">
        <v>2697</v>
      </c>
      <c r="B224" s="508"/>
      <c r="C224" s="508"/>
      <c r="D224" s="498"/>
      <c r="E224" s="498"/>
      <c r="F224" s="507" t="s">
        <v>2705</v>
      </c>
      <c r="G224" s="507"/>
      <c r="H224" s="507"/>
      <c r="I224" s="507"/>
      <c r="J224" s="202">
        <v>5896.8</v>
      </c>
      <c r="K224" s="202">
        <f t="shared" si="17"/>
        <v>5307.12</v>
      </c>
      <c r="L224" s="203"/>
      <c r="M224" s="203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</row>
    <row r="225" spans="1:24" s="303" customFormat="1" ht="16.5" customHeight="1">
      <c r="A225" s="508" t="s">
        <v>2698</v>
      </c>
      <c r="B225" s="508"/>
      <c r="C225" s="508"/>
      <c r="D225" s="498"/>
      <c r="E225" s="498"/>
      <c r="F225" s="507" t="s">
        <v>2706</v>
      </c>
      <c r="G225" s="507"/>
      <c r="H225" s="507"/>
      <c r="I225" s="507"/>
      <c r="J225" s="202">
        <v>6202.56</v>
      </c>
      <c r="K225" s="202">
        <f t="shared" si="17"/>
        <v>5582.3040000000001</v>
      </c>
      <c r="L225" s="203"/>
      <c r="M225" s="203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</row>
    <row r="226" spans="1:24" s="303" customFormat="1" ht="16.5" customHeight="1">
      <c r="A226" s="449"/>
      <c r="B226" s="450"/>
      <c r="C226" s="450"/>
      <c r="D226" s="450"/>
      <c r="E226" s="450"/>
      <c r="F226" s="450"/>
      <c r="G226" s="450"/>
      <c r="H226" s="450"/>
      <c r="I226" s="450"/>
      <c r="J226" s="450"/>
      <c r="K226" s="450"/>
      <c r="L226" s="450"/>
      <c r="M226" s="451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</row>
    <row r="227" spans="1:24" s="197" customFormat="1" ht="15.75" customHeight="1">
      <c r="A227" s="511" t="s">
        <v>2707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</row>
    <row r="228" spans="1:24" s="303" customFormat="1" ht="40.5" customHeight="1">
      <c r="A228" s="468" t="s">
        <v>77</v>
      </c>
      <c r="B228" s="459"/>
      <c r="C228" s="347" t="s">
        <v>1569</v>
      </c>
      <c r="D228" s="347" t="s">
        <v>1570</v>
      </c>
      <c r="E228" s="347" t="s">
        <v>2716</v>
      </c>
      <c r="F228" s="513" t="s">
        <v>1575</v>
      </c>
      <c r="G228" s="452"/>
      <c r="H228" s="452"/>
      <c r="I228" s="453"/>
      <c r="J228" s="350" t="s">
        <v>893</v>
      </c>
      <c r="K228" s="350" t="s">
        <v>894</v>
      </c>
      <c r="L228" s="325"/>
      <c r="M228" s="325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</row>
    <row r="229" spans="1:24" s="303" customFormat="1" ht="16.5" customHeight="1">
      <c r="A229" s="508" t="s">
        <v>2717</v>
      </c>
      <c r="B229" s="508"/>
      <c r="C229" s="509" t="s">
        <v>1572</v>
      </c>
      <c r="D229" s="509" t="s">
        <v>1629</v>
      </c>
      <c r="E229" s="509" t="s">
        <v>3026</v>
      </c>
      <c r="F229" s="507" t="s">
        <v>2691</v>
      </c>
      <c r="G229" s="507"/>
      <c r="H229" s="507"/>
      <c r="I229" s="507"/>
      <c r="J229" s="202">
        <v>480.48</v>
      </c>
      <c r="K229" s="202">
        <f t="shared" ref="K229:K244" si="18">J229*0.9</f>
        <v>432.43200000000002</v>
      </c>
      <c r="L229" s="203"/>
      <c r="M229" s="203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</row>
    <row r="230" spans="1:24" s="303" customFormat="1" ht="16.5" customHeight="1">
      <c r="A230" s="508" t="s">
        <v>2718</v>
      </c>
      <c r="B230" s="508"/>
      <c r="C230" s="509"/>
      <c r="D230" s="509"/>
      <c r="E230" s="509"/>
      <c r="F230" s="507" t="s">
        <v>2692</v>
      </c>
      <c r="G230" s="507"/>
      <c r="H230" s="507"/>
      <c r="I230" s="507"/>
      <c r="J230" s="202">
        <v>611.5200000000001</v>
      </c>
      <c r="K230" s="202">
        <f t="shared" si="18"/>
        <v>550.36800000000005</v>
      </c>
      <c r="L230" s="203"/>
      <c r="M230" s="203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</row>
    <row r="231" spans="1:24" s="303" customFormat="1" ht="16.5" customHeight="1">
      <c r="A231" s="508" t="s">
        <v>2719</v>
      </c>
      <c r="B231" s="508"/>
      <c r="C231" s="509"/>
      <c r="D231" s="509"/>
      <c r="E231" s="509"/>
      <c r="F231" s="507" t="s">
        <v>2693</v>
      </c>
      <c r="G231" s="507"/>
      <c r="H231" s="507"/>
      <c r="I231" s="507"/>
      <c r="J231" s="202">
        <v>672.67200000000003</v>
      </c>
      <c r="K231" s="202">
        <f t="shared" si="18"/>
        <v>605.40480000000002</v>
      </c>
      <c r="L231" s="203"/>
      <c r="M231" s="203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</row>
    <row r="232" spans="1:24" s="303" customFormat="1" ht="16.5" customHeight="1">
      <c r="A232" s="508" t="s">
        <v>2720</v>
      </c>
      <c r="B232" s="508"/>
      <c r="C232" s="509"/>
      <c r="D232" s="509"/>
      <c r="E232" s="509"/>
      <c r="F232" s="507" t="s">
        <v>2694</v>
      </c>
      <c r="G232" s="507"/>
      <c r="H232" s="507"/>
      <c r="I232" s="507"/>
      <c r="J232" s="202">
        <v>777.50400000000002</v>
      </c>
      <c r="K232" s="202">
        <f t="shared" si="18"/>
        <v>699.75360000000001</v>
      </c>
      <c r="L232" s="203"/>
      <c r="M232" s="203"/>
      <c r="O232" s="304"/>
      <c r="P232" s="304"/>
      <c r="Q232" s="304"/>
      <c r="R232" s="304"/>
      <c r="S232" s="304"/>
      <c r="T232" s="304"/>
      <c r="U232" s="304"/>
      <c r="V232" s="304"/>
      <c r="W232" s="304"/>
      <c r="X232" s="304"/>
    </row>
    <row r="233" spans="1:24" s="303" customFormat="1" ht="16.5" customHeight="1">
      <c r="A233" s="508" t="s">
        <v>2721</v>
      </c>
      <c r="B233" s="508"/>
      <c r="C233" s="509"/>
      <c r="D233" s="509"/>
      <c r="E233" s="509"/>
      <c r="F233" s="507" t="s">
        <v>2695</v>
      </c>
      <c r="G233" s="507"/>
      <c r="H233" s="507"/>
      <c r="I233" s="507"/>
      <c r="J233" s="202">
        <v>847.39200000000005</v>
      </c>
      <c r="K233" s="202">
        <f t="shared" si="18"/>
        <v>762.65280000000007</v>
      </c>
      <c r="L233" s="203"/>
      <c r="M233" s="203"/>
      <c r="O233" s="304"/>
      <c r="P233" s="304"/>
      <c r="Q233" s="304"/>
      <c r="R233" s="304"/>
      <c r="S233" s="304"/>
      <c r="T233" s="304"/>
      <c r="U233" s="304"/>
      <c r="V233" s="304"/>
      <c r="W233" s="304"/>
      <c r="X233" s="304"/>
    </row>
    <row r="234" spans="1:24" s="303" customFormat="1" ht="16.5" customHeight="1">
      <c r="A234" s="508" t="s">
        <v>2722</v>
      </c>
      <c r="B234" s="508"/>
      <c r="C234" s="509"/>
      <c r="D234" s="509"/>
      <c r="E234" s="509"/>
      <c r="F234" s="507" t="s">
        <v>2696</v>
      </c>
      <c r="G234" s="507"/>
      <c r="H234" s="507"/>
      <c r="I234" s="507"/>
      <c r="J234" s="202">
        <v>1048.32</v>
      </c>
      <c r="K234" s="202">
        <f t="shared" si="18"/>
        <v>943.48799999999994</v>
      </c>
      <c r="L234" s="203"/>
      <c r="M234" s="203"/>
      <c r="O234" s="304"/>
      <c r="P234" s="304"/>
      <c r="Q234" s="304"/>
      <c r="R234" s="304"/>
      <c r="S234" s="304"/>
      <c r="T234" s="304"/>
      <c r="U234" s="304"/>
      <c r="V234" s="304"/>
      <c r="W234" s="304"/>
      <c r="X234" s="304"/>
    </row>
    <row r="235" spans="1:24" s="303" customFormat="1" ht="16.5" customHeight="1">
      <c r="A235" s="508" t="s">
        <v>2723</v>
      </c>
      <c r="B235" s="508"/>
      <c r="C235" s="509"/>
      <c r="D235" s="509"/>
      <c r="E235" s="509"/>
      <c r="F235" s="507" t="s">
        <v>2697</v>
      </c>
      <c r="G235" s="507"/>
      <c r="H235" s="507"/>
      <c r="I235" s="507"/>
      <c r="J235" s="202">
        <v>1362.8160000000003</v>
      </c>
      <c r="K235" s="202">
        <f t="shared" si="18"/>
        <v>1226.5344000000002</v>
      </c>
      <c r="L235" s="203"/>
      <c r="M235" s="203"/>
      <c r="O235" s="304"/>
      <c r="P235" s="304"/>
      <c r="Q235" s="304"/>
      <c r="R235" s="304"/>
      <c r="S235" s="304"/>
      <c r="T235" s="304"/>
      <c r="U235" s="304"/>
      <c r="V235" s="304"/>
      <c r="W235" s="304"/>
      <c r="X235" s="304"/>
    </row>
    <row r="236" spans="1:24" s="303" customFormat="1" ht="16.5" customHeight="1">
      <c r="A236" s="508" t="s">
        <v>2724</v>
      </c>
      <c r="B236" s="508"/>
      <c r="C236" s="509"/>
      <c r="D236" s="509"/>
      <c r="E236" s="510"/>
      <c r="F236" s="507" t="s">
        <v>2698</v>
      </c>
      <c r="G236" s="507"/>
      <c r="H236" s="507"/>
      <c r="I236" s="507"/>
      <c r="J236" s="202">
        <v>1633.6319999999998</v>
      </c>
      <c r="K236" s="202">
        <f t="shared" si="18"/>
        <v>1470.2687999999998</v>
      </c>
      <c r="L236" s="203"/>
      <c r="M236" s="203"/>
      <c r="O236" s="304"/>
      <c r="P236" s="304"/>
      <c r="Q236" s="304"/>
      <c r="R236" s="304"/>
      <c r="S236" s="304"/>
      <c r="T236" s="304"/>
      <c r="U236" s="304"/>
      <c r="V236" s="304"/>
      <c r="W236" s="304"/>
      <c r="X236" s="304"/>
    </row>
    <row r="237" spans="1:24" s="303" customFormat="1" ht="16.5" customHeight="1">
      <c r="A237" s="508" t="s">
        <v>2708</v>
      </c>
      <c r="B237" s="508"/>
      <c r="C237" s="509"/>
      <c r="D237" s="509"/>
      <c r="E237" s="509" t="s">
        <v>3027</v>
      </c>
      <c r="F237" s="507" t="s">
        <v>2691</v>
      </c>
      <c r="G237" s="507"/>
      <c r="H237" s="507"/>
      <c r="I237" s="507"/>
      <c r="J237" s="202">
        <v>2044.2240000000002</v>
      </c>
      <c r="K237" s="202">
        <f t="shared" si="18"/>
        <v>1839.8016000000002</v>
      </c>
      <c r="L237" s="203"/>
      <c r="M237" s="203"/>
      <c r="O237" s="304"/>
      <c r="P237" s="304"/>
      <c r="Q237" s="304"/>
      <c r="R237" s="304"/>
      <c r="S237" s="304"/>
      <c r="T237" s="304"/>
      <c r="U237" s="304"/>
      <c r="V237" s="304"/>
      <c r="W237" s="304"/>
      <c r="X237" s="304"/>
    </row>
    <row r="238" spans="1:24" s="303" customFormat="1" ht="16.5" customHeight="1">
      <c r="A238" s="508" t="s">
        <v>2709</v>
      </c>
      <c r="B238" s="508"/>
      <c r="C238" s="509"/>
      <c r="D238" s="509"/>
      <c r="E238" s="509"/>
      <c r="F238" s="507" t="s">
        <v>2692</v>
      </c>
      <c r="G238" s="507"/>
      <c r="H238" s="507"/>
      <c r="I238" s="507"/>
      <c r="J238" s="202">
        <v>2559.6480000000006</v>
      </c>
      <c r="K238" s="202">
        <f t="shared" si="18"/>
        <v>2303.6832000000004</v>
      </c>
      <c r="L238" s="203"/>
      <c r="M238" s="203"/>
      <c r="O238" s="304"/>
      <c r="P238" s="304"/>
      <c r="Q238" s="304"/>
      <c r="R238" s="304"/>
      <c r="S238" s="304"/>
      <c r="T238" s="304"/>
      <c r="U238" s="304"/>
      <c r="V238" s="304"/>
      <c r="W238" s="304"/>
      <c r="X238" s="304"/>
    </row>
    <row r="239" spans="1:24" s="303" customFormat="1" ht="16.5" customHeight="1">
      <c r="A239" s="508" t="s">
        <v>2710</v>
      </c>
      <c r="B239" s="508"/>
      <c r="C239" s="509"/>
      <c r="D239" s="509"/>
      <c r="E239" s="509"/>
      <c r="F239" s="507" t="s">
        <v>2693</v>
      </c>
      <c r="G239" s="507"/>
      <c r="H239" s="507"/>
      <c r="I239" s="507"/>
      <c r="J239" s="202">
        <v>3197.3760000000002</v>
      </c>
      <c r="K239" s="202">
        <f t="shared" si="18"/>
        <v>2877.6384000000003</v>
      </c>
      <c r="L239" s="203"/>
      <c r="M239" s="203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</row>
    <row r="240" spans="1:24" s="303" customFormat="1" ht="16.5" customHeight="1">
      <c r="A240" s="508" t="s">
        <v>2711</v>
      </c>
      <c r="B240" s="508"/>
      <c r="C240" s="509"/>
      <c r="D240" s="509"/>
      <c r="E240" s="509"/>
      <c r="F240" s="507" t="s">
        <v>2694</v>
      </c>
      <c r="G240" s="507"/>
      <c r="H240" s="507"/>
      <c r="I240" s="507"/>
      <c r="J240" s="202">
        <v>3249.7920000000004</v>
      </c>
      <c r="K240" s="202">
        <f t="shared" si="18"/>
        <v>2924.8128000000006</v>
      </c>
      <c r="L240" s="203"/>
      <c r="M240" s="203"/>
      <c r="O240" s="304"/>
      <c r="P240" s="304"/>
      <c r="Q240" s="304"/>
      <c r="R240" s="304"/>
      <c r="S240" s="304"/>
      <c r="T240" s="304"/>
      <c r="U240" s="304"/>
      <c r="V240" s="304"/>
      <c r="W240" s="304"/>
      <c r="X240" s="304"/>
    </row>
    <row r="241" spans="1:24" s="303" customFormat="1" ht="16.5" customHeight="1">
      <c r="A241" s="508" t="s">
        <v>2712</v>
      </c>
      <c r="B241" s="508"/>
      <c r="C241" s="509"/>
      <c r="D241" s="509"/>
      <c r="E241" s="509"/>
      <c r="F241" s="507" t="s">
        <v>2695</v>
      </c>
      <c r="G241" s="507"/>
      <c r="H241" s="507"/>
      <c r="I241" s="507"/>
      <c r="J241" s="202">
        <v>3538.08</v>
      </c>
      <c r="K241" s="202">
        <f t="shared" si="18"/>
        <v>3184.2719999999999</v>
      </c>
      <c r="L241" s="203"/>
      <c r="M241" s="203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</row>
    <row r="242" spans="1:24" s="303" customFormat="1" ht="16.5" customHeight="1">
      <c r="A242" s="508" t="s">
        <v>2713</v>
      </c>
      <c r="B242" s="508"/>
      <c r="C242" s="509"/>
      <c r="D242" s="509"/>
      <c r="E242" s="509"/>
      <c r="F242" s="507" t="s">
        <v>2696</v>
      </c>
      <c r="G242" s="507"/>
      <c r="H242" s="507"/>
      <c r="I242" s="507"/>
      <c r="J242" s="202">
        <v>3686.5920000000001</v>
      </c>
      <c r="K242" s="202">
        <f t="shared" si="18"/>
        <v>3317.9328</v>
      </c>
      <c r="L242" s="203"/>
      <c r="M242" s="203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</row>
    <row r="243" spans="1:24" s="303" customFormat="1" ht="16.5" customHeight="1">
      <c r="A243" s="508" t="s">
        <v>2714</v>
      </c>
      <c r="B243" s="508"/>
      <c r="C243" s="509"/>
      <c r="D243" s="509"/>
      <c r="E243" s="509"/>
      <c r="F243" s="507" t="s">
        <v>2697</v>
      </c>
      <c r="G243" s="507"/>
      <c r="H243" s="507"/>
      <c r="I243" s="507"/>
      <c r="J243" s="202">
        <v>3800.1600000000003</v>
      </c>
      <c r="K243" s="202">
        <f t="shared" si="18"/>
        <v>3420.1440000000002</v>
      </c>
      <c r="L243" s="203"/>
      <c r="M243" s="203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</row>
    <row r="244" spans="1:24" s="303" customFormat="1" ht="16.5" customHeight="1">
      <c r="A244" s="508" t="s">
        <v>2715</v>
      </c>
      <c r="B244" s="508"/>
      <c r="C244" s="510"/>
      <c r="D244" s="510"/>
      <c r="E244" s="510"/>
      <c r="F244" s="507" t="s">
        <v>2698</v>
      </c>
      <c r="G244" s="507"/>
      <c r="H244" s="507"/>
      <c r="I244" s="507"/>
      <c r="J244" s="202">
        <v>4962.0479999999998</v>
      </c>
      <c r="K244" s="202">
        <f t="shared" si="18"/>
        <v>4465.8432000000003</v>
      </c>
      <c r="L244" s="203"/>
      <c r="M244" s="203"/>
      <c r="O244" s="304"/>
      <c r="P244" s="304"/>
      <c r="Q244" s="304"/>
      <c r="R244" s="304"/>
      <c r="S244" s="304"/>
      <c r="T244" s="304"/>
      <c r="U244" s="304"/>
      <c r="V244" s="304"/>
      <c r="W244" s="304"/>
      <c r="X244" s="304"/>
    </row>
    <row r="245" spans="1:24" s="303" customFormat="1" ht="16.5" customHeight="1">
      <c r="A245" s="449"/>
      <c r="B245" s="450"/>
      <c r="C245" s="450"/>
      <c r="D245" s="450"/>
      <c r="E245" s="450"/>
      <c r="F245" s="450"/>
      <c r="G245" s="450"/>
      <c r="H245" s="450"/>
      <c r="I245" s="450"/>
      <c r="J245" s="450"/>
      <c r="K245" s="450"/>
      <c r="L245" s="450"/>
      <c r="M245" s="451"/>
      <c r="O245" s="304"/>
      <c r="P245" s="304"/>
      <c r="Q245" s="304"/>
      <c r="R245" s="304"/>
      <c r="S245" s="304"/>
      <c r="T245" s="304"/>
      <c r="U245" s="304"/>
      <c r="V245" s="304"/>
      <c r="W245" s="304"/>
      <c r="X245" s="304"/>
    </row>
    <row r="246" spans="1:24" s="197" customFormat="1" ht="15.75" customHeight="1">
      <c r="A246" s="511" t="s">
        <v>1630</v>
      </c>
      <c r="B246" s="512"/>
      <c r="C246" s="512"/>
      <c r="D246" s="512"/>
      <c r="E246" s="512"/>
      <c r="F246" s="512"/>
      <c r="G246" s="512"/>
      <c r="H246" s="512"/>
      <c r="I246" s="512"/>
      <c r="J246" s="512"/>
      <c r="K246" s="512"/>
      <c r="L246" s="512"/>
      <c r="M246" s="512"/>
    </row>
    <row r="247" spans="1:24" s="195" customFormat="1" ht="15.75" customHeight="1">
      <c r="A247" s="204"/>
      <c r="B247" s="440" t="s">
        <v>1644</v>
      </c>
      <c r="C247" s="440"/>
      <c r="D247" s="440"/>
      <c r="E247" s="440"/>
      <c r="F247" s="440"/>
      <c r="G247" s="205"/>
      <c r="H247" s="223" t="s">
        <v>1602</v>
      </c>
      <c r="I247" s="223"/>
      <c r="J247" s="223"/>
      <c r="K247" s="223"/>
      <c r="L247" s="223"/>
      <c r="M247" s="209"/>
      <c r="O247" s="196"/>
      <c r="P247" s="196"/>
      <c r="Q247" s="196"/>
      <c r="R247" s="196"/>
      <c r="S247" s="196"/>
      <c r="T247" s="196"/>
      <c r="U247" s="196"/>
      <c r="V247" s="196"/>
      <c r="W247" s="196"/>
      <c r="X247" s="196"/>
    </row>
    <row r="248" spans="1:24" s="195" customFormat="1" ht="15.75" customHeight="1">
      <c r="A248" s="210"/>
      <c r="B248" s="441"/>
      <c r="C248" s="441"/>
      <c r="D248" s="441"/>
      <c r="E248" s="441"/>
      <c r="F248" s="441"/>
      <c r="G248" s="211"/>
      <c r="H248" s="224" t="s">
        <v>1632</v>
      </c>
      <c r="I248" s="224"/>
      <c r="J248" s="212"/>
      <c r="K248" s="213"/>
      <c r="L248" s="214"/>
      <c r="M248" s="215"/>
      <c r="O248" s="196"/>
      <c r="P248" s="196"/>
      <c r="Q248" s="196"/>
      <c r="R248" s="196"/>
      <c r="S248" s="196"/>
      <c r="T248" s="196"/>
      <c r="U248" s="196"/>
      <c r="V248" s="196"/>
      <c r="W248" s="196"/>
      <c r="X248" s="196"/>
    </row>
    <row r="249" spans="1:24" s="195" customFormat="1" ht="15.75" customHeight="1">
      <c r="A249" s="210"/>
      <c r="B249" s="441"/>
      <c r="C249" s="441"/>
      <c r="D249" s="441"/>
      <c r="E249" s="441"/>
      <c r="F249" s="441"/>
      <c r="G249" s="211"/>
      <c r="H249" s="224" t="s">
        <v>1628</v>
      </c>
      <c r="I249" s="224"/>
      <c r="J249" s="212"/>
      <c r="K249" s="213"/>
      <c r="L249" s="214"/>
      <c r="M249" s="215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</row>
    <row r="250" spans="1:24" s="195" customFormat="1" ht="15.75" customHeight="1">
      <c r="A250" s="210"/>
      <c r="B250" s="441"/>
      <c r="C250" s="441"/>
      <c r="D250" s="441"/>
      <c r="E250" s="441"/>
      <c r="F250" s="441"/>
      <c r="G250" s="211"/>
      <c r="H250" s="224" t="s">
        <v>1604</v>
      </c>
      <c r="I250" s="224"/>
      <c r="J250" s="212"/>
      <c r="K250" s="213"/>
      <c r="L250" s="214"/>
      <c r="M250" s="215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</row>
    <row r="251" spans="1:24" s="195" customFormat="1" ht="15.75" customHeight="1">
      <c r="A251" s="216"/>
      <c r="B251" s="442"/>
      <c r="C251" s="442"/>
      <c r="D251" s="442"/>
      <c r="E251" s="442"/>
      <c r="F251" s="442"/>
      <c r="G251" s="217"/>
      <c r="H251" s="217"/>
      <c r="I251" s="225"/>
      <c r="J251" s="218"/>
      <c r="K251" s="219"/>
      <c r="L251" s="220"/>
      <c r="M251" s="221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</row>
    <row r="252" spans="1:24" s="195" customFormat="1" ht="40.5" customHeight="1">
      <c r="A252" s="324" t="s">
        <v>77</v>
      </c>
      <c r="B252" s="528" t="s">
        <v>1569</v>
      </c>
      <c r="C252" s="529"/>
      <c r="D252" s="528" t="s">
        <v>1570</v>
      </c>
      <c r="E252" s="529"/>
      <c r="F252" s="530" t="s">
        <v>1573</v>
      </c>
      <c r="G252" s="532"/>
      <c r="H252" s="513" t="s">
        <v>2152</v>
      </c>
      <c r="I252" s="453"/>
      <c r="J252" s="318" t="s">
        <v>893</v>
      </c>
      <c r="K252" s="318" t="s">
        <v>894</v>
      </c>
      <c r="L252" s="325"/>
      <c r="M252" s="325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</row>
    <row r="253" spans="1:24" s="195" customFormat="1" ht="16.5" customHeight="1">
      <c r="A253" s="194" t="s">
        <v>405</v>
      </c>
      <c r="B253" s="533" t="s">
        <v>1625</v>
      </c>
      <c r="C253" s="519"/>
      <c r="D253" s="533" t="s">
        <v>1643</v>
      </c>
      <c r="E253" s="519"/>
      <c r="F253" s="468" t="s">
        <v>1634</v>
      </c>
      <c r="G253" s="459"/>
      <c r="H253" s="533">
        <v>250</v>
      </c>
      <c r="I253" s="519"/>
      <c r="J253" s="202">
        <v>4722.4450000000006</v>
      </c>
      <c r="K253" s="202">
        <f t="shared" ref="K253:K261" si="19">J253*0.9</f>
        <v>4250.2005000000008</v>
      </c>
      <c r="L253" s="203"/>
      <c r="M253" s="203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</row>
    <row r="254" spans="1:24" s="195" customFormat="1" ht="16.5" customHeight="1">
      <c r="A254" s="194" t="s">
        <v>406</v>
      </c>
      <c r="B254" s="520"/>
      <c r="C254" s="522"/>
      <c r="D254" s="520"/>
      <c r="E254" s="522"/>
      <c r="F254" s="468" t="s">
        <v>1635</v>
      </c>
      <c r="G254" s="459"/>
      <c r="H254" s="520"/>
      <c r="I254" s="522"/>
      <c r="J254" s="202">
        <v>3769.1290000000004</v>
      </c>
      <c r="K254" s="202">
        <f t="shared" si="19"/>
        <v>3392.2161000000006</v>
      </c>
      <c r="L254" s="203"/>
      <c r="M254" s="203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</row>
    <row r="255" spans="1:24" s="195" customFormat="1" ht="16.5" customHeight="1">
      <c r="A255" s="194" t="s">
        <v>407</v>
      </c>
      <c r="B255" s="520"/>
      <c r="C255" s="522"/>
      <c r="D255" s="520"/>
      <c r="E255" s="522"/>
      <c r="F255" s="468" t="s">
        <v>1636</v>
      </c>
      <c r="G255" s="459"/>
      <c r="H255" s="520"/>
      <c r="I255" s="522"/>
      <c r="J255" s="202">
        <v>4219.3060000000005</v>
      </c>
      <c r="K255" s="202">
        <f t="shared" si="19"/>
        <v>3797.3754000000004</v>
      </c>
      <c r="L255" s="203"/>
      <c r="M255" s="203"/>
      <c r="O255" s="196"/>
      <c r="P255" s="196"/>
      <c r="Q255" s="196"/>
      <c r="R255" s="196"/>
      <c r="S255" s="196"/>
      <c r="T255" s="196"/>
      <c r="U255" s="196"/>
      <c r="V255" s="196"/>
      <c r="W255" s="196"/>
      <c r="X255" s="196"/>
    </row>
    <row r="256" spans="1:24" s="195" customFormat="1" ht="16.5" customHeight="1">
      <c r="A256" s="194" t="s">
        <v>408</v>
      </c>
      <c r="B256" s="520"/>
      <c r="C256" s="522"/>
      <c r="D256" s="520"/>
      <c r="E256" s="522"/>
      <c r="F256" s="468" t="s">
        <v>1637</v>
      </c>
      <c r="G256" s="459"/>
      <c r="H256" s="520"/>
      <c r="I256" s="522"/>
      <c r="J256" s="202">
        <v>4607.6940000000004</v>
      </c>
      <c r="K256" s="202">
        <f t="shared" si="19"/>
        <v>4146.9246000000003</v>
      </c>
      <c r="L256" s="203"/>
      <c r="M256" s="203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</row>
    <row r="257" spans="1:24" s="195" customFormat="1" ht="16.5" customHeight="1">
      <c r="A257" s="194" t="s">
        <v>409</v>
      </c>
      <c r="B257" s="520"/>
      <c r="C257" s="522"/>
      <c r="D257" s="520"/>
      <c r="E257" s="522"/>
      <c r="F257" s="468" t="s">
        <v>1638</v>
      </c>
      <c r="G257" s="459"/>
      <c r="H257" s="520"/>
      <c r="I257" s="522"/>
      <c r="J257" s="202">
        <v>4863.6770000000006</v>
      </c>
      <c r="K257" s="202">
        <f t="shared" si="19"/>
        <v>4377.3093000000008</v>
      </c>
      <c r="L257" s="203"/>
      <c r="M257" s="203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</row>
    <row r="258" spans="1:24" s="195" customFormat="1" ht="16.5" customHeight="1">
      <c r="A258" s="194" t="s">
        <v>410</v>
      </c>
      <c r="B258" s="520"/>
      <c r="C258" s="522"/>
      <c r="D258" s="520"/>
      <c r="E258" s="522"/>
      <c r="F258" s="468" t="s">
        <v>1639</v>
      </c>
      <c r="G258" s="459"/>
      <c r="H258" s="520"/>
      <c r="I258" s="522"/>
      <c r="J258" s="202">
        <v>5128.487000000001</v>
      </c>
      <c r="K258" s="202">
        <f t="shared" si="19"/>
        <v>4615.6383000000014</v>
      </c>
      <c r="L258" s="203"/>
      <c r="M258" s="203"/>
      <c r="O258" s="196"/>
      <c r="P258" s="196"/>
      <c r="Q258" s="196"/>
      <c r="R258" s="196"/>
      <c r="S258" s="196"/>
      <c r="T258" s="196"/>
      <c r="U258" s="196"/>
      <c r="V258" s="196"/>
      <c r="W258" s="196"/>
      <c r="X258" s="196"/>
    </row>
    <row r="259" spans="1:24" s="195" customFormat="1" ht="16.5" customHeight="1">
      <c r="A259" s="194" t="s">
        <v>411</v>
      </c>
      <c r="B259" s="520"/>
      <c r="C259" s="522"/>
      <c r="D259" s="520"/>
      <c r="E259" s="522"/>
      <c r="F259" s="468" t="s">
        <v>1640</v>
      </c>
      <c r="G259" s="459"/>
      <c r="H259" s="520"/>
      <c r="I259" s="522"/>
      <c r="J259" s="202">
        <v>6655.558</v>
      </c>
      <c r="K259" s="202">
        <f t="shared" si="19"/>
        <v>5990.0021999999999</v>
      </c>
      <c r="L259" s="203"/>
      <c r="M259" s="203"/>
      <c r="O259" s="196"/>
      <c r="P259" s="196"/>
      <c r="Q259" s="196"/>
      <c r="R259" s="196"/>
      <c r="S259" s="196"/>
      <c r="T259" s="196"/>
      <c r="U259" s="196"/>
      <c r="V259" s="196"/>
      <c r="W259" s="196"/>
      <c r="X259" s="196"/>
    </row>
    <row r="260" spans="1:24" s="195" customFormat="1" ht="16.5" customHeight="1">
      <c r="A260" s="194" t="s">
        <v>412</v>
      </c>
      <c r="B260" s="520"/>
      <c r="C260" s="522"/>
      <c r="D260" s="520"/>
      <c r="E260" s="522"/>
      <c r="F260" s="468" t="s">
        <v>1641</v>
      </c>
      <c r="G260" s="459"/>
      <c r="H260" s="520"/>
      <c r="I260" s="522"/>
      <c r="J260" s="202">
        <v>7308.7560000000003</v>
      </c>
      <c r="K260" s="202">
        <f t="shared" si="19"/>
        <v>6577.8804</v>
      </c>
      <c r="L260" s="203"/>
      <c r="M260" s="203"/>
      <c r="O260" s="196"/>
      <c r="P260" s="196"/>
      <c r="Q260" s="196"/>
      <c r="R260" s="196"/>
      <c r="S260" s="196"/>
      <c r="T260" s="196"/>
      <c r="U260" s="196"/>
      <c r="V260" s="196"/>
      <c r="W260" s="196"/>
      <c r="X260" s="196"/>
    </row>
    <row r="261" spans="1:24" s="195" customFormat="1" ht="16.5" customHeight="1">
      <c r="A261" s="194" t="s">
        <v>413</v>
      </c>
      <c r="B261" s="523"/>
      <c r="C261" s="525"/>
      <c r="D261" s="523"/>
      <c r="E261" s="525"/>
      <c r="F261" s="468" t="s">
        <v>1642</v>
      </c>
      <c r="G261" s="459"/>
      <c r="H261" s="523"/>
      <c r="I261" s="525"/>
      <c r="J261" s="202">
        <v>9303.6580000000013</v>
      </c>
      <c r="K261" s="202">
        <f t="shared" si="19"/>
        <v>8373.2922000000017</v>
      </c>
      <c r="L261" s="203"/>
      <c r="M261" s="203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</row>
    <row r="262" spans="1:24" s="195" customFormat="1" ht="16.5" customHeight="1">
      <c r="A262" s="449"/>
      <c r="B262" s="450"/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  <c r="M262" s="451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</row>
    <row r="263" spans="1:24" s="197" customFormat="1" ht="15.75" customHeight="1">
      <c r="A263" s="511" t="s">
        <v>1156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</row>
    <row r="264" spans="1:24" s="195" customFormat="1" ht="40.5" customHeight="1">
      <c r="A264" s="324" t="s">
        <v>77</v>
      </c>
      <c r="B264" s="528" t="s">
        <v>1569</v>
      </c>
      <c r="C264" s="529"/>
      <c r="D264" s="528" t="s">
        <v>1570</v>
      </c>
      <c r="E264" s="529"/>
      <c r="F264" s="530" t="s">
        <v>1575</v>
      </c>
      <c r="G264" s="532"/>
      <c r="H264" s="513" t="s">
        <v>2152</v>
      </c>
      <c r="I264" s="453"/>
      <c r="J264" s="318" t="s">
        <v>893</v>
      </c>
      <c r="K264" s="318" t="s">
        <v>894</v>
      </c>
      <c r="L264" s="325"/>
      <c r="M264" s="325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</row>
    <row r="265" spans="1:24" s="195" customFormat="1" ht="16.5" customHeight="1">
      <c r="A265" s="194" t="s">
        <v>414</v>
      </c>
      <c r="B265" s="533" t="s">
        <v>1625</v>
      </c>
      <c r="C265" s="519"/>
      <c r="D265" s="533" t="s">
        <v>1571</v>
      </c>
      <c r="E265" s="519"/>
      <c r="F265" s="468" t="s">
        <v>405</v>
      </c>
      <c r="G265" s="459"/>
      <c r="H265" s="533">
        <v>170</v>
      </c>
      <c r="I265" s="519"/>
      <c r="J265" s="202">
        <v>518.69999999999993</v>
      </c>
      <c r="K265" s="202">
        <f t="shared" ref="K265:K299" si="20">J265*0.9</f>
        <v>466.82999999999993</v>
      </c>
      <c r="L265" s="203"/>
      <c r="M265" s="203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</row>
    <row r="266" spans="1:24" s="195" customFormat="1" ht="16.5" customHeight="1">
      <c r="A266" s="194" t="s">
        <v>415</v>
      </c>
      <c r="B266" s="520"/>
      <c r="C266" s="522"/>
      <c r="D266" s="520"/>
      <c r="E266" s="522"/>
      <c r="F266" s="468" t="s">
        <v>406</v>
      </c>
      <c r="G266" s="459"/>
      <c r="H266" s="520"/>
      <c r="I266" s="522"/>
      <c r="J266" s="202">
        <v>700.245</v>
      </c>
      <c r="K266" s="202">
        <f t="shared" si="20"/>
        <v>630.22050000000002</v>
      </c>
      <c r="L266" s="203"/>
      <c r="M266" s="203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</row>
    <row r="267" spans="1:24" s="195" customFormat="1" ht="16.5" customHeight="1">
      <c r="A267" s="194" t="s">
        <v>416</v>
      </c>
      <c r="B267" s="520"/>
      <c r="C267" s="522"/>
      <c r="D267" s="520"/>
      <c r="E267" s="522"/>
      <c r="F267" s="468" t="s">
        <v>407</v>
      </c>
      <c r="G267" s="459"/>
      <c r="H267" s="520"/>
      <c r="I267" s="522"/>
      <c r="J267" s="202">
        <v>847.21</v>
      </c>
      <c r="K267" s="202">
        <f t="shared" si="20"/>
        <v>762.48900000000003</v>
      </c>
      <c r="L267" s="203"/>
      <c r="M267" s="203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</row>
    <row r="268" spans="1:24" s="195" customFormat="1" ht="16.5" customHeight="1">
      <c r="A268" s="194" t="s">
        <v>417</v>
      </c>
      <c r="B268" s="520"/>
      <c r="C268" s="522"/>
      <c r="D268" s="520"/>
      <c r="E268" s="522"/>
      <c r="F268" s="468" t="s">
        <v>408</v>
      </c>
      <c r="G268" s="459"/>
      <c r="H268" s="520"/>
      <c r="I268" s="522"/>
      <c r="J268" s="202">
        <v>933.66000000000008</v>
      </c>
      <c r="K268" s="202">
        <f t="shared" si="20"/>
        <v>840.2940000000001</v>
      </c>
      <c r="L268" s="203"/>
      <c r="M268" s="203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</row>
    <row r="269" spans="1:24" s="195" customFormat="1" ht="16.5" customHeight="1">
      <c r="A269" s="194" t="s">
        <v>418</v>
      </c>
      <c r="B269" s="520"/>
      <c r="C269" s="522"/>
      <c r="D269" s="520"/>
      <c r="E269" s="522"/>
      <c r="F269" s="468" t="s">
        <v>409</v>
      </c>
      <c r="G269" s="459"/>
      <c r="H269" s="520"/>
      <c r="I269" s="522"/>
      <c r="J269" s="202">
        <v>1002.82</v>
      </c>
      <c r="K269" s="202">
        <f t="shared" si="20"/>
        <v>902.53800000000001</v>
      </c>
      <c r="L269" s="203"/>
      <c r="M269" s="203"/>
      <c r="O269" s="196"/>
      <c r="P269" s="196"/>
      <c r="Q269" s="196"/>
      <c r="R269" s="196"/>
      <c r="S269" s="196"/>
      <c r="T269" s="196"/>
      <c r="U269" s="196"/>
      <c r="V269" s="196"/>
      <c r="W269" s="196"/>
      <c r="X269" s="196"/>
    </row>
    <row r="270" spans="1:24" s="195" customFormat="1" ht="16.5" customHeight="1">
      <c r="A270" s="194" t="s">
        <v>419</v>
      </c>
      <c r="B270" s="520"/>
      <c r="C270" s="522"/>
      <c r="D270" s="520"/>
      <c r="E270" s="522"/>
      <c r="F270" s="468" t="s">
        <v>410</v>
      </c>
      <c r="G270" s="459"/>
      <c r="H270" s="520"/>
      <c r="I270" s="522"/>
      <c r="J270" s="202">
        <v>1132.4950000000001</v>
      </c>
      <c r="K270" s="202">
        <f t="shared" si="20"/>
        <v>1019.2455000000001</v>
      </c>
      <c r="L270" s="203"/>
      <c r="M270" s="203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</row>
    <row r="271" spans="1:24" s="195" customFormat="1" ht="16.5" customHeight="1">
      <c r="A271" s="194" t="s">
        <v>420</v>
      </c>
      <c r="B271" s="520"/>
      <c r="C271" s="522"/>
      <c r="D271" s="520"/>
      <c r="E271" s="522"/>
      <c r="F271" s="468" t="s">
        <v>411</v>
      </c>
      <c r="G271" s="459"/>
      <c r="H271" s="520"/>
      <c r="I271" s="522"/>
      <c r="J271" s="202">
        <v>1365.91</v>
      </c>
      <c r="K271" s="202">
        <f t="shared" si="20"/>
        <v>1229.3190000000002</v>
      </c>
      <c r="L271" s="203"/>
      <c r="M271" s="203"/>
      <c r="O271" s="196"/>
      <c r="P271" s="196"/>
      <c r="Q271" s="196"/>
      <c r="R271" s="196"/>
      <c r="S271" s="196"/>
      <c r="T271" s="196"/>
      <c r="U271" s="196"/>
      <c r="V271" s="196"/>
      <c r="W271" s="196"/>
      <c r="X271" s="196"/>
    </row>
    <row r="272" spans="1:24" s="195" customFormat="1" ht="16.5" customHeight="1">
      <c r="A272" s="194" t="s">
        <v>421</v>
      </c>
      <c r="B272" s="520"/>
      <c r="C272" s="522"/>
      <c r="D272" s="520"/>
      <c r="E272" s="522"/>
      <c r="F272" s="468" t="s">
        <v>412</v>
      </c>
      <c r="G272" s="459"/>
      <c r="H272" s="520"/>
      <c r="I272" s="522"/>
      <c r="J272" s="202">
        <v>2057.5100000000002</v>
      </c>
      <c r="K272" s="202">
        <f t="shared" si="20"/>
        <v>1851.7590000000002</v>
      </c>
      <c r="L272" s="203"/>
      <c r="M272" s="203"/>
      <c r="O272" s="196"/>
      <c r="P272" s="196"/>
      <c r="Q272" s="196"/>
      <c r="R272" s="196"/>
      <c r="S272" s="196"/>
      <c r="T272" s="196"/>
      <c r="U272" s="196"/>
      <c r="V272" s="196"/>
      <c r="W272" s="196"/>
      <c r="X272" s="196"/>
    </row>
    <row r="273" spans="1:24" s="195" customFormat="1" ht="16.5" customHeight="1">
      <c r="A273" s="194" t="s">
        <v>422</v>
      </c>
      <c r="B273" s="523"/>
      <c r="C273" s="525"/>
      <c r="D273" s="523"/>
      <c r="E273" s="525"/>
      <c r="F273" s="468" t="s">
        <v>413</v>
      </c>
      <c r="G273" s="459"/>
      <c r="H273" s="523"/>
      <c r="I273" s="525"/>
      <c r="J273" s="202">
        <v>2498.4049999999997</v>
      </c>
      <c r="K273" s="202">
        <f t="shared" si="20"/>
        <v>2248.5645</v>
      </c>
      <c r="L273" s="203"/>
      <c r="M273" s="203"/>
      <c r="O273" s="196"/>
      <c r="P273" s="196"/>
      <c r="Q273" s="196"/>
      <c r="R273" s="196"/>
      <c r="S273" s="196"/>
      <c r="T273" s="196"/>
      <c r="U273" s="196"/>
      <c r="V273" s="196"/>
      <c r="W273" s="196"/>
      <c r="X273" s="196"/>
    </row>
    <row r="274" spans="1:24" s="195" customFormat="1" ht="16.5" customHeight="1">
      <c r="A274" s="194" t="s">
        <v>423</v>
      </c>
      <c r="B274" s="533" t="s">
        <v>1625</v>
      </c>
      <c r="C274" s="519"/>
      <c r="D274" s="533" t="s">
        <v>1627</v>
      </c>
      <c r="E274" s="519"/>
      <c r="F274" s="468" t="s">
        <v>405</v>
      </c>
      <c r="G274" s="459"/>
      <c r="H274" s="533">
        <v>200</v>
      </c>
      <c r="I274" s="519"/>
      <c r="J274" s="202">
        <v>639.73</v>
      </c>
      <c r="K274" s="202">
        <f t="shared" si="20"/>
        <v>575.75700000000006</v>
      </c>
      <c r="L274" s="203"/>
      <c r="M274" s="203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</row>
    <row r="275" spans="1:24" s="195" customFormat="1" ht="16.5" customHeight="1">
      <c r="A275" s="194" t="s">
        <v>424</v>
      </c>
      <c r="B275" s="520"/>
      <c r="C275" s="522"/>
      <c r="D275" s="520"/>
      <c r="E275" s="522"/>
      <c r="F275" s="468" t="s">
        <v>406</v>
      </c>
      <c r="G275" s="459"/>
      <c r="H275" s="520"/>
      <c r="I275" s="522"/>
      <c r="J275" s="202">
        <v>760.7600000000001</v>
      </c>
      <c r="K275" s="202">
        <f t="shared" si="20"/>
        <v>684.68400000000008</v>
      </c>
      <c r="L275" s="203"/>
      <c r="M275" s="203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</row>
    <row r="276" spans="1:24" s="195" customFormat="1" ht="16.5" customHeight="1">
      <c r="A276" s="194" t="s">
        <v>425</v>
      </c>
      <c r="B276" s="520"/>
      <c r="C276" s="522"/>
      <c r="D276" s="520"/>
      <c r="E276" s="522"/>
      <c r="F276" s="468" t="s">
        <v>407</v>
      </c>
      <c r="G276" s="459"/>
      <c r="H276" s="520"/>
      <c r="I276" s="522"/>
      <c r="J276" s="202">
        <v>994.17500000000007</v>
      </c>
      <c r="K276" s="202">
        <f t="shared" si="20"/>
        <v>894.75750000000005</v>
      </c>
      <c r="L276" s="203"/>
      <c r="M276" s="203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</row>
    <row r="277" spans="1:24" s="195" customFormat="1" ht="16.5" customHeight="1">
      <c r="A277" s="194" t="s">
        <v>426</v>
      </c>
      <c r="B277" s="520"/>
      <c r="C277" s="522"/>
      <c r="D277" s="520"/>
      <c r="E277" s="522"/>
      <c r="F277" s="468" t="s">
        <v>408</v>
      </c>
      <c r="G277" s="459"/>
      <c r="H277" s="520"/>
      <c r="I277" s="522"/>
      <c r="J277" s="202">
        <v>985.5300000000002</v>
      </c>
      <c r="K277" s="202">
        <f t="shared" si="20"/>
        <v>886.9770000000002</v>
      </c>
      <c r="L277" s="203"/>
      <c r="M277" s="203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</row>
    <row r="278" spans="1:24" s="195" customFormat="1" ht="16.5" customHeight="1">
      <c r="A278" s="194" t="s">
        <v>427</v>
      </c>
      <c r="B278" s="520"/>
      <c r="C278" s="522"/>
      <c r="D278" s="520"/>
      <c r="E278" s="522"/>
      <c r="F278" s="468" t="s">
        <v>409</v>
      </c>
      <c r="G278" s="459"/>
      <c r="H278" s="520"/>
      <c r="I278" s="522"/>
      <c r="J278" s="202">
        <v>1123.8499999999999</v>
      </c>
      <c r="K278" s="202">
        <f t="shared" si="20"/>
        <v>1011.4649999999999</v>
      </c>
      <c r="L278" s="203"/>
      <c r="M278" s="203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</row>
    <row r="279" spans="1:24" s="195" customFormat="1" ht="16.5" customHeight="1">
      <c r="A279" s="194" t="s">
        <v>428</v>
      </c>
      <c r="B279" s="520"/>
      <c r="C279" s="522"/>
      <c r="D279" s="520"/>
      <c r="E279" s="522"/>
      <c r="F279" s="468" t="s">
        <v>410</v>
      </c>
      <c r="G279" s="459"/>
      <c r="H279" s="520"/>
      <c r="I279" s="522"/>
      <c r="J279" s="202">
        <v>1314.04</v>
      </c>
      <c r="K279" s="202">
        <f t="shared" si="20"/>
        <v>1182.636</v>
      </c>
      <c r="L279" s="203"/>
      <c r="M279" s="203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</row>
    <row r="280" spans="1:24" s="195" customFormat="1" ht="16.5" customHeight="1">
      <c r="A280" s="194" t="s">
        <v>429</v>
      </c>
      <c r="B280" s="520"/>
      <c r="C280" s="522"/>
      <c r="D280" s="520"/>
      <c r="E280" s="522"/>
      <c r="F280" s="468" t="s">
        <v>411</v>
      </c>
      <c r="G280" s="459"/>
      <c r="H280" s="520"/>
      <c r="I280" s="522"/>
      <c r="J280" s="202">
        <v>1642.55</v>
      </c>
      <c r="K280" s="202">
        <f t="shared" si="20"/>
        <v>1478.2950000000001</v>
      </c>
      <c r="L280" s="203"/>
      <c r="M280" s="203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</row>
    <row r="281" spans="1:24" s="195" customFormat="1" ht="16.5" customHeight="1">
      <c r="A281" s="194" t="s">
        <v>430</v>
      </c>
      <c r="B281" s="520"/>
      <c r="C281" s="522"/>
      <c r="D281" s="520"/>
      <c r="E281" s="522"/>
      <c r="F281" s="468" t="s">
        <v>412</v>
      </c>
      <c r="G281" s="459"/>
      <c r="H281" s="520"/>
      <c r="I281" s="522"/>
      <c r="J281" s="202">
        <v>2247.6999999999998</v>
      </c>
      <c r="K281" s="202">
        <f t="shared" si="20"/>
        <v>2022.9299999999998</v>
      </c>
      <c r="L281" s="203"/>
      <c r="M281" s="203"/>
      <c r="O281" s="196"/>
      <c r="P281" s="196"/>
      <c r="Q281" s="196"/>
      <c r="R281" s="196"/>
      <c r="S281" s="196"/>
      <c r="T281" s="196"/>
      <c r="U281" s="196"/>
      <c r="V281" s="196"/>
      <c r="W281" s="196"/>
      <c r="X281" s="196"/>
    </row>
    <row r="282" spans="1:24" s="195" customFormat="1" ht="16.5" customHeight="1">
      <c r="A282" s="194" t="s">
        <v>431</v>
      </c>
      <c r="B282" s="523"/>
      <c r="C282" s="525"/>
      <c r="D282" s="523"/>
      <c r="E282" s="525"/>
      <c r="F282" s="468" t="s">
        <v>413</v>
      </c>
      <c r="G282" s="459"/>
      <c r="H282" s="523"/>
      <c r="I282" s="525"/>
      <c r="J282" s="202">
        <v>2749.11</v>
      </c>
      <c r="K282" s="202">
        <f t="shared" si="20"/>
        <v>2474.1990000000001</v>
      </c>
      <c r="L282" s="203"/>
      <c r="M282" s="203"/>
      <c r="O282" s="196"/>
      <c r="P282" s="196"/>
      <c r="Q282" s="196"/>
      <c r="R282" s="196"/>
      <c r="S282" s="196"/>
      <c r="T282" s="196"/>
      <c r="U282" s="196"/>
      <c r="V282" s="196"/>
      <c r="W282" s="196"/>
      <c r="X282" s="196"/>
    </row>
    <row r="283" spans="1:24" s="195" customFormat="1" ht="16.5" customHeight="1">
      <c r="A283" s="194" t="s">
        <v>492</v>
      </c>
      <c r="B283" s="533" t="s">
        <v>1625</v>
      </c>
      <c r="C283" s="519"/>
      <c r="D283" s="533" t="s">
        <v>1626</v>
      </c>
      <c r="E283" s="519"/>
      <c r="F283" s="468" t="s">
        <v>405</v>
      </c>
      <c r="G283" s="459"/>
      <c r="H283" s="533">
        <v>250</v>
      </c>
      <c r="I283" s="519"/>
      <c r="J283" s="202">
        <v>1184.365</v>
      </c>
      <c r="K283" s="202">
        <f t="shared" si="20"/>
        <v>1065.9285</v>
      </c>
      <c r="L283" s="203"/>
      <c r="M283" s="203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</row>
    <row r="284" spans="1:24" s="195" customFormat="1" ht="16.5" customHeight="1">
      <c r="A284" s="194" t="s">
        <v>500</v>
      </c>
      <c r="B284" s="520"/>
      <c r="C284" s="522"/>
      <c r="D284" s="520"/>
      <c r="E284" s="522"/>
      <c r="F284" s="468" t="s">
        <v>406</v>
      </c>
      <c r="G284" s="459"/>
      <c r="H284" s="520"/>
      <c r="I284" s="522"/>
      <c r="J284" s="202">
        <v>1616.6150000000002</v>
      </c>
      <c r="K284" s="202">
        <f t="shared" si="20"/>
        <v>1454.9535000000003</v>
      </c>
      <c r="L284" s="203"/>
      <c r="M284" s="203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</row>
    <row r="285" spans="1:24" s="195" customFormat="1" ht="16.5" customHeight="1">
      <c r="A285" s="194" t="s">
        <v>493</v>
      </c>
      <c r="B285" s="520"/>
      <c r="C285" s="522"/>
      <c r="D285" s="520"/>
      <c r="E285" s="522"/>
      <c r="F285" s="468" t="s">
        <v>407</v>
      </c>
      <c r="G285" s="459"/>
      <c r="H285" s="520"/>
      <c r="I285" s="522"/>
      <c r="J285" s="202">
        <v>2532.9850000000006</v>
      </c>
      <c r="K285" s="202">
        <f t="shared" si="20"/>
        <v>2279.6865000000007</v>
      </c>
      <c r="L285" s="203"/>
      <c r="M285" s="203"/>
      <c r="O285" s="196"/>
      <c r="P285" s="196"/>
      <c r="Q285" s="196"/>
      <c r="R285" s="196"/>
      <c r="S285" s="196"/>
      <c r="T285" s="196"/>
      <c r="U285" s="196"/>
      <c r="V285" s="196"/>
      <c r="W285" s="196"/>
      <c r="X285" s="196"/>
    </row>
    <row r="286" spans="1:24" s="195" customFormat="1" ht="16.5" customHeight="1">
      <c r="A286" s="194" t="s">
        <v>494</v>
      </c>
      <c r="B286" s="520"/>
      <c r="C286" s="522"/>
      <c r="D286" s="520"/>
      <c r="E286" s="522"/>
      <c r="F286" s="468" t="s">
        <v>408</v>
      </c>
      <c r="G286" s="459"/>
      <c r="H286" s="520"/>
      <c r="I286" s="522"/>
      <c r="J286" s="202">
        <v>2299.5700000000002</v>
      </c>
      <c r="K286" s="202">
        <f t="shared" si="20"/>
        <v>2069.6130000000003</v>
      </c>
      <c r="L286" s="203"/>
      <c r="M286" s="203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</row>
    <row r="287" spans="1:24" s="195" customFormat="1" ht="16.5" customHeight="1">
      <c r="A287" s="194" t="s">
        <v>499</v>
      </c>
      <c r="B287" s="520"/>
      <c r="C287" s="522"/>
      <c r="D287" s="520"/>
      <c r="E287" s="522"/>
      <c r="F287" s="468" t="s">
        <v>409</v>
      </c>
      <c r="G287" s="459"/>
      <c r="H287" s="520"/>
      <c r="I287" s="522"/>
      <c r="J287" s="202">
        <v>1754.9350000000002</v>
      </c>
      <c r="K287" s="202">
        <f t="shared" si="20"/>
        <v>1579.4415000000001</v>
      </c>
      <c r="L287" s="203"/>
      <c r="M287" s="203"/>
      <c r="O287" s="196"/>
      <c r="P287" s="196"/>
      <c r="Q287" s="196"/>
      <c r="R287" s="196"/>
      <c r="S287" s="196"/>
      <c r="T287" s="196"/>
      <c r="U287" s="196"/>
      <c r="V287" s="196"/>
      <c r="W287" s="196"/>
      <c r="X287" s="196"/>
    </row>
    <row r="288" spans="1:24" s="195" customFormat="1" ht="16.5" customHeight="1">
      <c r="A288" s="194" t="s">
        <v>495</v>
      </c>
      <c r="B288" s="520"/>
      <c r="C288" s="522"/>
      <c r="D288" s="520"/>
      <c r="E288" s="522"/>
      <c r="F288" s="468" t="s">
        <v>410</v>
      </c>
      <c r="G288" s="459"/>
      <c r="H288" s="520"/>
      <c r="I288" s="522"/>
      <c r="J288" s="202">
        <v>2999.8150000000005</v>
      </c>
      <c r="K288" s="202">
        <f t="shared" si="20"/>
        <v>2699.8335000000006</v>
      </c>
      <c r="L288" s="203"/>
      <c r="M288" s="203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</row>
    <row r="289" spans="1:24" s="195" customFormat="1" ht="16.5" customHeight="1">
      <c r="A289" s="194" t="s">
        <v>496</v>
      </c>
      <c r="B289" s="520"/>
      <c r="C289" s="522"/>
      <c r="D289" s="520"/>
      <c r="E289" s="522"/>
      <c r="F289" s="468" t="s">
        <v>411</v>
      </c>
      <c r="G289" s="459"/>
      <c r="H289" s="520"/>
      <c r="I289" s="522"/>
      <c r="J289" s="202">
        <v>3985.3450000000007</v>
      </c>
      <c r="K289" s="202">
        <f t="shared" si="20"/>
        <v>3586.8105000000005</v>
      </c>
      <c r="L289" s="203"/>
      <c r="M289" s="203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</row>
    <row r="290" spans="1:24" s="195" customFormat="1" ht="16.5" customHeight="1">
      <c r="A290" s="194" t="s">
        <v>497</v>
      </c>
      <c r="B290" s="520"/>
      <c r="C290" s="522"/>
      <c r="D290" s="520"/>
      <c r="E290" s="522"/>
      <c r="F290" s="468" t="s">
        <v>412</v>
      </c>
      <c r="G290" s="459"/>
      <c r="H290" s="520"/>
      <c r="I290" s="522"/>
      <c r="J290" s="202">
        <v>3656.8350000000005</v>
      </c>
      <c r="K290" s="202">
        <f t="shared" si="20"/>
        <v>3291.1515000000004</v>
      </c>
      <c r="L290" s="203"/>
      <c r="M290" s="203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</row>
    <row r="291" spans="1:24" s="303" customFormat="1" ht="16.5" customHeight="1">
      <c r="A291" s="194" t="s">
        <v>498</v>
      </c>
      <c r="B291" s="523"/>
      <c r="C291" s="525"/>
      <c r="D291" s="523"/>
      <c r="E291" s="525"/>
      <c r="F291" s="468" t="s">
        <v>413</v>
      </c>
      <c r="G291" s="459"/>
      <c r="H291" s="523"/>
      <c r="I291" s="525"/>
      <c r="J291" s="202">
        <v>7028.385000000002</v>
      </c>
      <c r="K291" s="202">
        <f t="shared" ref="K291:K298" si="21">J291*0.9</f>
        <v>6325.5465000000022</v>
      </c>
      <c r="L291" s="203"/>
      <c r="M291" s="203"/>
      <c r="O291" s="304"/>
      <c r="P291" s="304"/>
      <c r="Q291" s="304"/>
      <c r="R291" s="304"/>
      <c r="S291" s="304"/>
      <c r="T291" s="304"/>
      <c r="U291" s="304"/>
      <c r="V291" s="304"/>
      <c r="W291" s="304"/>
      <c r="X291" s="304"/>
    </row>
    <row r="292" spans="1:24" s="303" customFormat="1" ht="16.5" customHeight="1">
      <c r="A292" s="194" t="s">
        <v>3114</v>
      </c>
      <c r="B292" s="533" t="s">
        <v>1625</v>
      </c>
      <c r="C292" s="519"/>
      <c r="D292" s="533" t="s">
        <v>3122</v>
      </c>
      <c r="E292" s="519"/>
      <c r="F292" s="468" t="s">
        <v>406</v>
      </c>
      <c r="G292" s="459"/>
      <c r="H292" s="533">
        <v>350</v>
      </c>
      <c r="I292" s="519"/>
      <c r="J292" s="202">
        <v>1939.9380000000001</v>
      </c>
      <c r="K292" s="202">
        <f t="shared" si="21"/>
        <v>1745.9442000000001</v>
      </c>
      <c r="L292" s="203"/>
      <c r="M292" s="203"/>
      <c r="O292" s="304"/>
      <c r="P292" s="304"/>
      <c r="Q292" s="304"/>
      <c r="R292" s="304"/>
      <c r="S292" s="304"/>
      <c r="T292" s="304"/>
      <c r="U292" s="304"/>
      <c r="V292" s="304"/>
      <c r="W292" s="304"/>
      <c r="X292" s="304"/>
    </row>
    <row r="293" spans="1:24" s="303" customFormat="1" ht="16.5" customHeight="1">
      <c r="A293" s="194" t="s">
        <v>3115</v>
      </c>
      <c r="B293" s="520"/>
      <c r="C293" s="522"/>
      <c r="D293" s="520"/>
      <c r="E293" s="522"/>
      <c r="F293" s="468" t="s">
        <v>407</v>
      </c>
      <c r="G293" s="459"/>
      <c r="H293" s="520"/>
      <c r="I293" s="522"/>
      <c r="J293" s="202">
        <v>3039.5820000000003</v>
      </c>
      <c r="K293" s="202">
        <f t="shared" si="21"/>
        <v>2735.6238000000003</v>
      </c>
      <c r="L293" s="203"/>
      <c r="M293" s="203"/>
      <c r="O293" s="304"/>
      <c r="P293" s="304"/>
      <c r="Q293" s="304"/>
      <c r="R293" s="304"/>
      <c r="S293" s="304"/>
      <c r="T293" s="304"/>
      <c r="U293" s="304"/>
      <c r="V293" s="304"/>
      <c r="W293" s="304"/>
      <c r="X293" s="304"/>
    </row>
    <row r="294" spans="1:24" s="303" customFormat="1" ht="16.5" customHeight="1">
      <c r="A294" s="194" t="s">
        <v>3116</v>
      </c>
      <c r="B294" s="520"/>
      <c r="C294" s="522"/>
      <c r="D294" s="520"/>
      <c r="E294" s="522"/>
      <c r="F294" s="468" t="s">
        <v>408</v>
      </c>
      <c r="G294" s="459"/>
      <c r="H294" s="520"/>
      <c r="I294" s="522"/>
      <c r="J294" s="202">
        <v>2759.4839999999999</v>
      </c>
      <c r="K294" s="202">
        <f t="shared" si="21"/>
        <v>2483.5356000000002</v>
      </c>
      <c r="L294" s="203"/>
      <c r="M294" s="203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</row>
    <row r="295" spans="1:24" s="303" customFormat="1" ht="16.5" customHeight="1">
      <c r="A295" s="194" t="s">
        <v>3117</v>
      </c>
      <c r="B295" s="520"/>
      <c r="C295" s="522"/>
      <c r="D295" s="520"/>
      <c r="E295" s="522"/>
      <c r="F295" s="468" t="s">
        <v>409</v>
      </c>
      <c r="G295" s="459"/>
      <c r="H295" s="520"/>
      <c r="I295" s="522"/>
      <c r="J295" s="202">
        <v>2105.922</v>
      </c>
      <c r="K295" s="202">
        <f t="shared" si="21"/>
        <v>1895.3298</v>
      </c>
      <c r="L295" s="203"/>
      <c r="M295" s="203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</row>
    <row r="296" spans="1:24" s="303" customFormat="1" ht="16.5" customHeight="1">
      <c r="A296" s="194" t="s">
        <v>3118</v>
      </c>
      <c r="B296" s="520"/>
      <c r="C296" s="522"/>
      <c r="D296" s="520"/>
      <c r="E296" s="522"/>
      <c r="F296" s="468" t="s">
        <v>410</v>
      </c>
      <c r="G296" s="459"/>
      <c r="H296" s="520"/>
      <c r="I296" s="522"/>
      <c r="J296" s="202">
        <v>3599.7780000000007</v>
      </c>
      <c r="K296" s="202">
        <f t="shared" si="21"/>
        <v>3239.8002000000006</v>
      </c>
      <c r="L296" s="203"/>
      <c r="M296" s="203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</row>
    <row r="297" spans="1:24" s="303" customFormat="1" ht="16.5" customHeight="1">
      <c r="A297" s="194" t="s">
        <v>3119</v>
      </c>
      <c r="B297" s="520"/>
      <c r="C297" s="522"/>
      <c r="D297" s="520"/>
      <c r="E297" s="522"/>
      <c r="F297" s="468" t="s">
        <v>411</v>
      </c>
      <c r="G297" s="459"/>
      <c r="H297" s="520"/>
      <c r="I297" s="522"/>
      <c r="J297" s="202">
        <v>4782.4140000000007</v>
      </c>
      <c r="K297" s="202">
        <f t="shared" si="21"/>
        <v>4304.1726000000008</v>
      </c>
      <c r="L297" s="203"/>
      <c r="M297" s="203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</row>
    <row r="298" spans="1:24" s="303" customFormat="1" ht="16.5" customHeight="1">
      <c r="A298" s="194" t="s">
        <v>3120</v>
      </c>
      <c r="B298" s="520"/>
      <c r="C298" s="522"/>
      <c r="D298" s="520"/>
      <c r="E298" s="522"/>
      <c r="F298" s="468" t="s">
        <v>412</v>
      </c>
      <c r="G298" s="459"/>
      <c r="H298" s="520"/>
      <c r="I298" s="522"/>
      <c r="J298" s="202">
        <v>4388.2020000000002</v>
      </c>
      <c r="K298" s="202">
        <f t="shared" si="21"/>
        <v>3949.3818000000001</v>
      </c>
      <c r="L298" s="203"/>
      <c r="M298" s="203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</row>
    <row r="299" spans="1:24" s="195" customFormat="1" ht="16.5" customHeight="1">
      <c r="A299" s="194" t="s">
        <v>3121</v>
      </c>
      <c r="B299" s="523"/>
      <c r="C299" s="525"/>
      <c r="D299" s="523"/>
      <c r="E299" s="525"/>
      <c r="F299" s="468" t="s">
        <v>413</v>
      </c>
      <c r="G299" s="459"/>
      <c r="H299" s="523"/>
      <c r="I299" s="525"/>
      <c r="J299" s="202">
        <v>8434.0620000000017</v>
      </c>
      <c r="K299" s="202">
        <f t="shared" si="20"/>
        <v>7590.6558000000014</v>
      </c>
      <c r="L299" s="203"/>
      <c r="M299" s="203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</row>
    <row r="300" spans="1:24" s="195" customFormat="1" ht="16.5" customHeight="1">
      <c r="A300" s="449"/>
      <c r="B300" s="450"/>
      <c r="C300" s="450"/>
      <c r="D300" s="450"/>
      <c r="E300" s="450"/>
      <c r="F300" s="450"/>
      <c r="G300" s="450"/>
      <c r="H300" s="450"/>
      <c r="I300" s="450"/>
      <c r="J300" s="450"/>
      <c r="K300" s="450"/>
      <c r="L300" s="450"/>
      <c r="M300" s="451"/>
      <c r="O300" s="196"/>
      <c r="P300" s="196"/>
      <c r="Q300" s="196"/>
      <c r="R300" s="196"/>
      <c r="S300" s="196"/>
      <c r="T300" s="196"/>
      <c r="U300" s="196"/>
      <c r="V300" s="196"/>
      <c r="W300" s="196"/>
      <c r="X300" s="196"/>
    </row>
    <row r="301" spans="1:24" s="197" customFormat="1" ht="15.75" customHeight="1">
      <c r="A301" s="511" t="s">
        <v>1650</v>
      </c>
      <c r="B301" s="512"/>
      <c r="C301" s="512"/>
      <c r="D301" s="512"/>
      <c r="E301" s="512"/>
      <c r="F301" s="512"/>
      <c r="G301" s="512"/>
      <c r="H301" s="512"/>
      <c r="I301" s="512"/>
      <c r="J301" s="512"/>
      <c r="K301" s="512"/>
      <c r="L301" s="512"/>
      <c r="M301" s="512"/>
    </row>
    <row r="302" spans="1:24" s="195" customFormat="1" ht="15.75" customHeight="1">
      <c r="A302" s="204"/>
      <c r="B302" s="440" t="s">
        <v>1651</v>
      </c>
      <c r="C302" s="440"/>
      <c r="D302" s="440"/>
      <c r="E302" s="440"/>
      <c r="F302" s="440"/>
      <c r="G302" s="205"/>
      <c r="H302" s="223" t="s">
        <v>1602</v>
      </c>
      <c r="I302" s="223"/>
      <c r="J302" s="223"/>
      <c r="K302" s="223"/>
      <c r="L302" s="208"/>
      <c r="M302" s="209"/>
      <c r="O302" s="196"/>
      <c r="P302" s="196"/>
      <c r="Q302" s="196"/>
      <c r="R302" s="196"/>
      <c r="S302" s="196"/>
      <c r="T302" s="196"/>
      <c r="U302" s="196"/>
      <c r="V302" s="196"/>
      <c r="W302" s="196"/>
      <c r="X302" s="196"/>
    </row>
    <row r="303" spans="1:24" s="195" customFormat="1" ht="15.75" customHeight="1">
      <c r="A303" s="210"/>
      <c r="B303" s="441"/>
      <c r="C303" s="441"/>
      <c r="D303" s="441"/>
      <c r="E303" s="441"/>
      <c r="F303" s="441"/>
      <c r="G303" s="211"/>
      <c r="H303" s="224" t="s">
        <v>1632</v>
      </c>
      <c r="I303" s="224"/>
      <c r="J303" s="212"/>
      <c r="K303" s="213"/>
      <c r="L303" s="214"/>
      <c r="M303" s="215"/>
      <c r="O303" s="196"/>
      <c r="P303" s="196"/>
      <c r="Q303" s="196"/>
      <c r="R303" s="196"/>
      <c r="S303" s="196"/>
      <c r="T303" s="196"/>
      <c r="U303" s="196"/>
      <c r="V303" s="196"/>
      <c r="W303" s="196"/>
      <c r="X303" s="196"/>
    </row>
    <row r="304" spans="1:24" s="195" customFormat="1" ht="15.75" customHeight="1">
      <c r="A304" s="210"/>
      <c r="B304" s="441"/>
      <c r="C304" s="441"/>
      <c r="D304" s="441"/>
      <c r="E304" s="441"/>
      <c r="F304" s="441"/>
      <c r="G304" s="211"/>
      <c r="H304" s="224" t="s">
        <v>1604</v>
      </c>
      <c r="I304" s="224"/>
      <c r="J304" s="212"/>
      <c r="K304" s="213"/>
      <c r="L304" s="214"/>
      <c r="M304" s="215"/>
      <c r="O304" s="196"/>
      <c r="P304" s="196"/>
      <c r="Q304" s="196"/>
      <c r="R304" s="196"/>
      <c r="S304" s="196"/>
      <c r="T304" s="196"/>
      <c r="U304" s="196"/>
      <c r="V304" s="196"/>
      <c r="W304" s="196"/>
      <c r="X304" s="196"/>
    </row>
    <row r="305" spans="1:24" s="195" customFormat="1" ht="15.75" customHeight="1">
      <c r="A305" s="210"/>
      <c r="B305" s="441"/>
      <c r="C305" s="441"/>
      <c r="D305" s="441"/>
      <c r="E305" s="441"/>
      <c r="F305" s="441"/>
      <c r="G305" s="211"/>
      <c r="H305" s="224" t="s">
        <v>1665</v>
      </c>
      <c r="I305" s="224"/>
      <c r="J305" s="212"/>
      <c r="K305" s="213"/>
      <c r="L305" s="214"/>
      <c r="M305" s="215"/>
      <c r="O305" s="196"/>
      <c r="P305" s="196"/>
      <c r="Q305" s="196"/>
      <c r="R305" s="196"/>
      <c r="S305" s="196"/>
      <c r="T305" s="196"/>
      <c r="U305" s="196"/>
      <c r="V305" s="196"/>
      <c r="W305" s="196"/>
      <c r="X305" s="196"/>
    </row>
    <row r="306" spans="1:24" s="195" customFormat="1" ht="15.75" customHeight="1">
      <c r="A306" s="216"/>
      <c r="B306" s="442"/>
      <c r="C306" s="442"/>
      <c r="D306" s="442"/>
      <c r="E306" s="442"/>
      <c r="F306" s="442"/>
      <c r="G306" s="217"/>
      <c r="I306" s="225"/>
      <c r="J306" s="218"/>
      <c r="K306" s="219"/>
      <c r="L306" s="220"/>
      <c r="M306" s="221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</row>
    <row r="307" spans="1:24" s="195" customFormat="1" ht="40.5" customHeight="1">
      <c r="A307" s="324" t="s">
        <v>77</v>
      </c>
      <c r="B307" s="528" t="s">
        <v>1569</v>
      </c>
      <c r="C307" s="529"/>
      <c r="D307" s="528" t="s">
        <v>1570</v>
      </c>
      <c r="E307" s="529"/>
      <c r="F307" s="530" t="s">
        <v>1573</v>
      </c>
      <c r="G307" s="532"/>
      <c r="H307" s="513" t="s">
        <v>2152</v>
      </c>
      <c r="I307" s="453"/>
      <c r="J307" s="318" t="s">
        <v>893</v>
      </c>
      <c r="K307" s="318" t="s">
        <v>894</v>
      </c>
      <c r="L307" s="325"/>
      <c r="M307" s="325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</row>
    <row r="308" spans="1:24" s="195" customFormat="1" ht="16.5" customHeight="1">
      <c r="A308" s="194" t="s">
        <v>156</v>
      </c>
      <c r="B308" s="520"/>
      <c r="C308" s="522"/>
      <c r="D308" s="520"/>
      <c r="E308" s="522"/>
      <c r="F308" s="468" t="s">
        <v>180</v>
      </c>
      <c r="G308" s="459"/>
      <c r="H308" s="520"/>
      <c r="I308" s="522"/>
      <c r="J308" s="192">
        <v>110.24999999999999</v>
      </c>
      <c r="K308" s="202">
        <f t="shared" ref="K308:K322" si="22">J308*0.9*70</f>
        <v>6945.75</v>
      </c>
      <c r="L308" s="222"/>
      <c r="M308" s="222"/>
      <c r="O308" s="196"/>
      <c r="P308" s="196"/>
      <c r="Q308" s="196"/>
      <c r="R308" s="196"/>
      <c r="S308" s="196"/>
      <c r="T308" s="196"/>
      <c r="U308" s="196"/>
      <c r="V308" s="196"/>
      <c r="W308" s="196"/>
      <c r="X308" s="196"/>
    </row>
    <row r="309" spans="1:24" s="195" customFormat="1" ht="16.5" customHeight="1">
      <c r="A309" s="194" t="s">
        <v>157</v>
      </c>
      <c r="B309" s="520"/>
      <c r="C309" s="522"/>
      <c r="D309" s="520"/>
      <c r="E309" s="522"/>
      <c r="F309" s="468" t="s">
        <v>181</v>
      </c>
      <c r="G309" s="459"/>
      <c r="H309" s="520"/>
      <c r="I309" s="522"/>
      <c r="J309" s="192">
        <v>113.75</v>
      </c>
      <c r="K309" s="202">
        <f t="shared" si="22"/>
        <v>7166.25</v>
      </c>
      <c r="L309" s="222"/>
      <c r="M309" s="222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</row>
    <row r="310" spans="1:24" s="195" customFormat="1" ht="16.5" customHeight="1">
      <c r="A310" s="194" t="s">
        <v>158</v>
      </c>
      <c r="B310" s="520"/>
      <c r="C310" s="522"/>
      <c r="D310" s="520"/>
      <c r="E310" s="522"/>
      <c r="F310" s="468" t="s">
        <v>182</v>
      </c>
      <c r="G310" s="459"/>
      <c r="H310" s="520"/>
      <c r="I310" s="522"/>
      <c r="J310" s="192">
        <v>118.99999999999999</v>
      </c>
      <c r="K310" s="202">
        <f t="shared" si="22"/>
        <v>7497</v>
      </c>
      <c r="L310" s="222"/>
      <c r="M310" s="222"/>
      <c r="O310" s="196"/>
      <c r="P310" s="196"/>
      <c r="Q310" s="196"/>
      <c r="R310" s="196"/>
      <c r="S310" s="196"/>
      <c r="T310" s="196"/>
      <c r="U310" s="196"/>
      <c r="V310" s="196"/>
      <c r="W310" s="196"/>
      <c r="X310" s="196"/>
    </row>
    <row r="311" spans="1:24" s="195" customFormat="1" ht="16.5" customHeight="1">
      <c r="A311" s="194" t="s">
        <v>159</v>
      </c>
      <c r="B311" s="520"/>
      <c r="C311" s="522"/>
      <c r="D311" s="520"/>
      <c r="E311" s="522"/>
      <c r="F311" s="468" t="s">
        <v>183</v>
      </c>
      <c r="G311" s="459"/>
      <c r="H311" s="520"/>
      <c r="I311" s="522"/>
      <c r="J311" s="192">
        <v>131.25</v>
      </c>
      <c r="K311" s="202">
        <f t="shared" si="22"/>
        <v>8268.75</v>
      </c>
      <c r="L311" s="222"/>
      <c r="M311" s="222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</row>
    <row r="312" spans="1:24" s="195" customFormat="1" ht="16.5" customHeight="1">
      <c r="A312" s="194" t="s">
        <v>160</v>
      </c>
      <c r="B312" s="520"/>
      <c r="C312" s="522"/>
      <c r="D312" s="520"/>
      <c r="E312" s="522"/>
      <c r="F312" s="468" t="s">
        <v>184</v>
      </c>
      <c r="G312" s="459"/>
      <c r="H312" s="520"/>
      <c r="I312" s="522"/>
      <c r="J312" s="192">
        <v>147</v>
      </c>
      <c r="K312" s="202">
        <f t="shared" si="22"/>
        <v>9261</v>
      </c>
      <c r="L312" s="222"/>
      <c r="M312" s="222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</row>
    <row r="313" spans="1:24" s="195" customFormat="1" ht="16.5" customHeight="1">
      <c r="A313" s="194" t="s">
        <v>161</v>
      </c>
      <c r="B313" s="520"/>
      <c r="C313" s="522"/>
      <c r="D313" s="520"/>
      <c r="E313" s="522"/>
      <c r="F313" s="468" t="s">
        <v>185</v>
      </c>
      <c r="G313" s="459"/>
      <c r="H313" s="520"/>
      <c r="I313" s="522"/>
      <c r="J313" s="192">
        <v>162.75</v>
      </c>
      <c r="K313" s="202">
        <f t="shared" si="22"/>
        <v>10253.25</v>
      </c>
      <c r="L313" s="222"/>
      <c r="M313" s="222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</row>
    <row r="314" spans="1:24" s="195" customFormat="1" ht="16.5" customHeight="1">
      <c r="A314" s="194" t="s">
        <v>162</v>
      </c>
      <c r="B314" s="520"/>
      <c r="C314" s="522"/>
      <c r="D314" s="520"/>
      <c r="E314" s="522"/>
      <c r="F314" s="468" t="s">
        <v>186</v>
      </c>
      <c r="G314" s="459"/>
      <c r="H314" s="520"/>
      <c r="I314" s="522"/>
      <c r="J314" s="192">
        <v>213.5</v>
      </c>
      <c r="K314" s="202">
        <f t="shared" si="22"/>
        <v>13450.5</v>
      </c>
      <c r="L314" s="222"/>
      <c r="M314" s="222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</row>
    <row r="315" spans="1:24" s="195" customFormat="1" ht="16.5" customHeight="1">
      <c r="A315" s="194" t="s">
        <v>163</v>
      </c>
      <c r="B315" s="523"/>
      <c r="C315" s="525"/>
      <c r="D315" s="523"/>
      <c r="E315" s="525"/>
      <c r="F315" s="468" t="s">
        <v>187</v>
      </c>
      <c r="G315" s="459"/>
      <c r="H315" s="523"/>
      <c r="I315" s="525"/>
      <c r="J315" s="192">
        <v>236.25</v>
      </c>
      <c r="K315" s="202">
        <f t="shared" si="22"/>
        <v>14883.75</v>
      </c>
      <c r="L315" s="222"/>
      <c r="M315" s="222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</row>
    <row r="316" spans="1:24" s="195" customFormat="1" ht="16.5" customHeight="1">
      <c r="A316" s="194" t="s">
        <v>164</v>
      </c>
      <c r="B316" s="520"/>
      <c r="C316" s="522"/>
      <c r="D316" s="520"/>
      <c r="E316" s="522"/>
      <c r="F316" s="468" t="s">
        <v>188</v>
      </c>
      <c r="G316" s="459"/>
      <c r="H316" s="520"/>
      <c r="I316" s="522"/>
      <c r="J316" s="192">
        <v>113.75</v>
      </c>
      <c r="K316" s="202">
        <f t="shared" si="22"/>
        <v>7166.25</v>
      </c>
      <c r="L316" s="222"/>
      <c r="M316" s="222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</row>
    <row r="317" spans="1:24" s="195" customFormat="1" ht="16.5" customHeight="1">
      <c r="A317" s="194" t="s">
        <v>165</v>
      </c>
      <c r="B317" s="520"/>
      <c r="C317" s="522"/>
      <c r="D317" s="520"/>
      <c r="E317" s="522"/>
      <c r="F317" s="468" t="s">
        <v>189</v>
      </c>
      <c r="G317" s="459"/>
      <c r="H317" s="520"/>
      <c r="I317" s="522"/>
      <c r="J317" s="192">
        <v>115.5</v>
      </c>
      <c r="K317" s="202">
        <f t="shared" si="22"/>
        <v>7276.5</v>
      </c>
      <c r="L317" s="222"/>
      <c r="M317" s="222"/>
      <c r="O317" s="196"/>
      <c r="P317" s="196"/>
      <c r="Q317" s="196"/>
      <c r="R317" s="196"/>
      <c r="S317" s="196"/>
      <c r="T317" s="196"/>
      <c r="U317" s="196"/>
      <c r="V317" s="196"/>
      <c r="W317" s="196"/>
      <c r="X317" s="196"/>
    </row>
    <row r="318" spans="1:24" s="195" customFormat="1" ht="16.5" customHeight="1">
      <c r="A318" s="194" t="s">
        <v>166</v>
      </c>
      <c r="B318" s="520"/>
      <c r="C318" s="522"/>
      <c r="D318" s="520"/>
      <c r="E318" s="522"/>
      <c r="F318" s="468" t="s">
        <v>190</v>
      </c>
      <c r="G318" s="459"/>
      <c r="H318" s="520"/>
      <c r="I318" s="522"/>
      <c r="J318" s="192">
        <v>124.25</v>
      </c>
      <c r="K318" s="202">
        <f t="shared" si="22"/>
        <v>7827.75</v>
      </c>
      <c r="L318" s="222"/>
      <c r="M318" s="222"/>
      <c r="O318" s="196"/>
      <c r="P318" s="196"/>
      <c r="Q318" s="196"/>
      <c r="R318" s="196"/>
      <c r="S318" s="196"/>
      <c r="T318" s="196"/>
      <c r="U318" s="196"/>
      <c r="V318" s="196"/>
      <c r="W318" s="196"/>
      <c r="X318" s="196"/>
    </row>
    <row r="319" spans="1:24" s="195" customFormat="1" ht="16.5" customHeight="1">
      <c r="A319" s="194" t="s">
        <v>167</v>
      </c>
      <c r="B319" s="520"/>
      <c r="C319" s="522"/>
      <c r="D319" s="520"/>
      <c r="E319" s="522"/>
      <c r="F319" s="468" t="s">
        <v>191</v>
      </c>
      <c r="G319" s="459"/>
      <c r="H319" s="520"/>
      <c r="I319" s="522"/>
      <c r="J319" s="192">
        <v>136.5</v>
      </c>
      <c r="K319" s="202">
        <f t="shared" si="22"/>
        <v>8599.5</v>
      </c>
      <c r="L319" s="222"/>
      <c r="M319" s="222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</row>
    <row r="320" spans="1:24" s="195" customFormat="1" ht="16.5" customHeight="1">
      <c r="A320" s="194" t="s">
        <v>168</v>
      </c>
      <c r="B320" s="520"/>
      <c r="C320" s="522"/>
      <c r="D320" s="520"/>
      <c r="E320" s="522"/>
      <c r="F320" s="468" t="s">
        <v>192</v>
      </c>
      <c r="G320" s="459"/>
      <c r="H320" s="520"/>
      <c r="I320" s="522"/>
      <c r="J320" s="192">
        <v>157.49999999999997</v>
      </c>
      <c r="K320" s="202">
        <f t="shared" si="22"/>
        <v>9922.4999999999982</v>
      </c>
      <c r="L320" s="222"/>
      <c r="M320" s="222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</row>
    <row r="321" spans="1:24" s="195" customFormat="1" ht="16.5" customHeight="1">
      <c r="A321" s="194" t="s">
        <v>169</v>
      </c>
      <c r="B321" s="520"/>
      <c r="C321" s="522"/>
      <c r="D321" s="520"/>
      <c r="E321" s="522"/>
      <c r="F321" s="468" t="s">
        <v>193</v>
      </c>
      <c r="G321" s="459"/>
      <c r="H321" s="520"/>
      <c r="I321" s="522"/>
      <c r="J321" s="192">
        <v>175</v>
      </c>
      <c r="K321" s="202">
        <f t="shared" si="22"/>
        <v>11025</v>
      </c>
      <c r="L321" s="222"/>
      <c r="M321" s="222"/>
      <c r="O321" s="196"/>
      <c r="P321" s="196"/>
      <c r="Q321" s="196"/>
      <c r="R321" s="196"/>
      <c r="S321" s="196"/>
      <c r="T321" s="196"/>
      <c r="U321" s="196"/>
      <c r="V321" s="196"/>
      <c r="W321" s="196"/>
      <c r="X321" s="196"/>
    </row>
    <row r="322" spans="1:24" s="195" customFormat="1" ht="16.5" customHeight="1">
      <c r="A322" s="194" t="s">
        <v>170</v>
      </c>
      <c r="B322" s="520"/>
      <c r="C322" s="522"/>
      <c r="D322" s="520"/>
      <c r="E322" s="522"/>
      <c r="F322" s="468" t="s">
        <v>194</v>
      </c>
      <c r="G322" s="459"/>
      <c r="H322" s="520"/>
      <c r="I322" s="522"/>
      <c r="J322" s="192">
        <v>222.25</v>
      </c>
      <c r="K322" s="202">
        <f t="shared" si="22"/>
        <v>14001.75</v>
      </c>
      <c r="L322" s="222"/>
      <c r="M322" s="222"/>
      <c r="O322" s="196"/>
      <c r="P322" s="196"/>
      <c r="Q322" s="196"/>
      <c r="R322" s="196"/>
      <c r="S322" s="196"/>
      <c r="T322" s="196"/>
      <c r="U322" s="196"/>
      <c r="V322" s="196"/>
      <c r="W322" s="196"/>
      <c r="X322" s="196"/>
    </row>
    <row r="323" spans="1:24" s="195" customFormat="1" ht="16.5" customHeight="1">
      <c r="A323" s="194" t="s">
        <v>171</v>
      </c>
      <c r="B323" s="523"/>
      <c r="C323" s="525"/>
      <c r="D323" s="523"/>
      <c r="E323" s="525"/>
      <c r="F323" s="468" t="s">
        <v>195</v>
      </c>
      <c r="G323" s="459"/>
      <c r="H323" s="523"/>
      <c r="I323" s="525"/>
      <c r="J323" s="192">
        <v>241.49999999999997</v>
      </c>
      <c r="K323" s="202">
        <f t="shared" ref="K323:K331" si="23">J323*0.9*70</f>
        <v>15214.499999999998</v>
      </c>
      <c r="L323" s="222"/>
      <c r="M323" s="222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</row>
    <row r="324" spans="1:24" s="195" customFormat="1" ht="16.5" customHeight="1">
      <c r="A324" s="194" t="s">
        <v>172</v>
      </c>
      <c r="B324" s="520"/>
      <c r="C324" s="522"/>
      <c r="D324" s="520"/>
      <c r="E324" s="522"/>
      <c r="F324" s="468" t="s">
        <v>196</v>
      </c>
      <c r="G324" s="459"/>
      <c r="H324" s="520"/>
      <c r="I324" s="522"/>
      <c r="J324" s="192">
        <v>115.5</v>
      </c>
      <c r="K324" s="202">
        <f t="shared" si="23"/>
        <v>7276.5</v>
      </c>
      <c r="L324" s="222"/>
      <c r="M324" s="222"/>
      <c r="O324" s="196"/>
      <c r="P324" s="196"/>
      <c r="Q324" s="196"/>
      <c r="R324" s="196"/>
      <c r="S324" s="196"/>
      <c r="T324" s="196"/>
      <c r="U324" s="196"/>
      <c r="V324" s="196"/>
      <c r="W324" s="196"/>
      <c r="X324" s="196"/>
    </row>
    <row r="325" spans="1:24" s="195" customFormat="1" ht="16.5" customHeight="1">
      <c r="A325" s="194" t="s">
        <v>173</v>
      </c>
      <c r="B325" s="520"/>
      <c r="C325" s="522"/>
      <c r="D325" s="520"/>
      <c r="E325" s="522"/>
      <c r="F325" s="468" t="s">
        <v>197</v>
      </c>
      <c r="G325" s="459"/>
      <c r="H325" s="520"/>
      <c r="I325" s="522"/>
      <c r="J325" s="192">
        <v>118.99999999999999</v>
      </c>
      <c r="K325" s="202">
        <f t="shared" si="23"/>
        <v>7497</v>
      </c>
      <c r="L325" s="222"/>
      <c r="M325" s="222"/>
      <c r="O325" s="196"/>
      <c r="P325" s="196"/>
      <c r="Q325" s="196"/>
      <c r="R325" s="196"/>
      <c r="S325" s="196"/>
      <c r="T325" s="196"/>
      <c r="U325" s="196"/>
      <c r="V325" s="196"/>
      <c r="W325" s="196"/>
      <c r="X325" s="196"/>
    </row>
    <row r="326" spans="1:24" s="195" customFormat="1" ht="16.5" customHeight="1">
      <c r="A326" s="194" t="s">
        <v>174</v>
      </c>
      <c r="B326" s="520"/>
      <c r="C326" s="522"/>
      <c r="D326" s="520"/>
      <c r="E326" s="522"/>
      <c r="F326" s="468" t="s">
        <v>198</v>
      </c>
      <c r="G326" s="459"/>
      <c r="H326" s="520"/>
      <c r="I326" s="522"/>
      <c r="J326" s="192">
        <v>126</v>
      </c>
      <c r="K326" s="202">
        <f t="shared" si="23"/>
        <v>7938</v>
      </c>
      <c r="L326" s="222"/>
      <c r="M326" s="222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</row>
    <row r="327" spans="1:24" s="195" customFormat="1" ht="16.5" customHeight="1">
      <c r="A327" s="194" t="s">
        <v>175</v>
      </c>
      <c r="B327" s="520"/>
      <c r="C327" s="522"/>
      <c r="D327" s="520"/>
      <c r="E327" s="522"/>
      <c r="F327" s="468" t="s">
        <v>199</v>
      </c>
      <c r="G327" s="459"/>
      <c r="H327" s="520"/>
      <c r="I327" s="522"/>
      <c r="J327" s="192">
        <v>157.49999999999997</v>
      </c>
      <c r="K327" s="202">
        <f t="shared" si="23"/>
        <v>9922.4999999999982</v>
      </c>
      <c r="L327" s="222"/>
      <c r="M327" s="222"/>
      <c r="O327" s="196"/>
      <c r="P327" s="196"/>
      <c r="Q327" s="196"/>
      <c r="R327" s="196"/>
      <c r="S327" s="196"/>
      <c r="T327" s="196"/>
      <c r="U327" s="196"/>
      <c r="V327" s="196"/>
      <c r="W327" s="196"/>
      <c r="X327" s="196"/>
    </row>
    <row r="328" spans="1:24" s="195" customFormat="1" ht="16.5" customHeight="1">
      <c r="A328" s="194" t="s">
        <v>176</v>
      </c>
      <c r="B328" s="520"/>
      <c r="C328" s="522"/>
      <c r="D328" s="520"/>
      <c r="E328" s="522"/>
      <c r="F328" s="468" t="s">
        <v>203</v>
      </c>
      <c r="G328" s="459"/>
      <c r="H328" s="520"/>
      <c r="I328" s="522"/>
      <c r="J328" s="192">
        <v>175</v>
      </c>
      <c r="K328" s="202">
        <f t="shared" si="23"/>
        <v>11025</v>
      </c>
      <c r="L328" s="222"/>
      <c r="M328" s="222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</row>
    <row r="329" spans="1:24" s="195" customFormat="1" ht="16.5" customHeight="1">
      <c r="A329" s="194" t="s">
        <v>177</v>
      </c>
      <c r="B329" s="520"/>
      <c r="C329" s="522"/>
      <c r="D329" s="520"/>
      <c r="E329" s="522"/>
      <c r="F329" s="468" t="s">
        <v>202</v>
      </c>
      <c r="G329" s="459"/>
      <c r="H329" s="520"/>
      <c r="I329" s="522"/>
      <c r="J329" s="192">
        <v>227.5</v>
      </c>
      <c r="K329" s="202">
        <f t="shared" si="23"/>
        <v>14332.5</v>
      </c>
      <c r="L329" s="222"/>
      <c r="M329" s="222"/>
      <c r="O329" s="196"/>
      <c r="P329" s="196"/>
      <c r="Q329" s="196"/>
      <c r="R329" s="196"/>
      <c r="S329" s="196"/>
      <c r="T329" s="196"/>
      <c r="U329" s="196"/>
      <c r="V329" s="196"/>
      <c r="W329" s="196"/>
      <c r="X329" s="196"/>
    </row>
    <row r="330" spans="1:24" s="195" customFormat="1" ht="16.5" customHeight="1">
      <c r="A330" s="194" t="s">
        <v>178</v>
      </c>
      <c r="B330" s="520"/>
      <c r="C330" s="522"/>
      <c r="D330" s="520"/>
      <c r="E330" s="522"/>
      <c r="F330" s="468" t="s">
        <v>201</v>
      </c>
      <c r="G330" s="459"/>
      <c r="H330" s="520"/>
      <c r="I330" s="522"/>
      <c r="J330" s="192">
        <v>262.5</v>
      </c>
      <c r="K330" s="202">
        <f t="shared" si="23"/>
        <v>16537.5</v>
      </c>
      <c r="L330" s="222"/>
      <c r="M330" s="222"/>
      <c r="O330" s="196"/>
      <c r="P330" s="196"/>
      <c r="Q330" s="196"/>
      <c r="R330" s="196"/>
      <c r="S330" s="196"/>
      <c r="T330" s="196"/>
      <c r="U330" s="196"/>
      <c r="V330" s="196"/>
      <c r="W330" s="196"/>
      <c r="X330" s="196"/>
    </row>
    <row r="331" spans="1:24" s="195" customFormat="1" ht="16.5" customHeight="1">
      <c r="A331" s="194" t="s">
        <v>179</v>
      </c>
      <c r="B331" s="523"/>
      <c r="C331" s="525"/>
      <c r="D331" s="523"/>
      <c r="E331" s="525"/>
      <c r="F331" s="468" t="s">
        <v>200</v>
      </c>
      <c r="G331" s="459"/>
      <c r="H331" s="523"/>
      <c r="I331" s="525"/>
      <c r="J331" s="192">
        <v>245</v>
      </c>
      <c r="K331" s="202">
        <f t="shared" si="23"/>
        <v>15435</v>
      </c>
      <c r="L331" s="222"/>
      <c r="M331" s="222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</row>
    <row r="332" spans="1:24" s="195" customFormat="1" ht="16.5" customHeight="1">
      <c r="A332" s="449"/>
      <c r="B332" s="450"/>
      <c r="C332" s="450"/>
      <c r="D332" s="450"/>
      <c r="E332" s="450"/>
      <c r="F332" s="450"/>
      <c r="G332" s="450"/>
      <c r="H332" s="450"/>
      <c r="I332" s="450"/>
      <c r="J332" s="450"/>
      <c r="K332" s="450"/>
      <c r="L332" s="450"/>
      <c r="M332" s="451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</row>
    <row r="333" spans="1:24" s="197" customFormat="1" ht="15.75" customHeight="1">
      <c r="A333" s="511" t="s">
        <v>1157</v>
      </c>
      <c r="B333" s="512"/>
      <c r="C333" s="512"/>
      <c r="D333" s="512"/>
      <c r="E333" s="512"/>
      <c r="F333" s="512"/>
      <c r="G333" s="512"/>
      <c r="H333" s="512"/>
      <c r="I333" s="512"/>
      <c r="J333" s="512"/>
      <c r="K333" s="512"/>
      <c r="L333" s="512"/>
      <c r="M333" s="512"/>
    </row>
    <row r="334" spans="1:24" s="195" customFormat="1" ht="40.5" customHeight="1">
      <c r="A334" s="324" t="s">
        <v>77</v>
      </c>
      <c r="B334" s="528" t="s">
        <v>1569</v>
      </c>
      <c r="C334" s="529"/>
      <c r="D334" s="528" t="s">
        <v>1570</v>
      </c>
      <c r="E334" s="529"/>
      <c r="F334" s="530" t="s">
        <v>1575</v>
      </c>
      <c r="G334" s="532"/>
      <c r="H334" s="513" t="s">
        <v>2152</v>
      </c>
      <c r="I334" s="453"/>
      <c r="J334" s="318" t="s">
        <v>893</v>
      </c>
      <c r="K334" s="318" t="s">
        <v>894</v>
      </c>
      <c r="L334" s="325"/>
      <c r="M334" s="325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</row>
    <row r="335" spans="1:24" s="195" customFormat="1" ht="16.5" customHeight="1">
      <c r="A335" s="194" t="s">
        <v>180</v>
      </c>
      <c r="B335" s="520"/>
      <c r="C335" s="522"/>
      <c r="D335" s="520"/>
      <c r="E335" s="522"/>
      <c r="F335" s="468" t="s">
        <v>156</v>
      </c>
      <c r="G335" s="459"/>
      <c r="H335" s="520"/>
      <c r="I335" s="522"/>
      <c r="J335" s="192">
        <v>18.900000000000002</v>
      </c>
      <c r="K335" s="202">
        <f t="shared" ref="K335:K358" si="24">J335*0.9*70</f>
        <v>1190.7</v>
      </c>
      <c r="L335" s="222"/>
      <c r="M335" s="222"/>
      <c r="O335" s="196"/>
      <c r="P335" s="196"/>
      <c r="Q335" s="196"/>
      <c r="R335" s="196"/>
      <c r="S335" s="196"/>
      <c r="T335" s="196"/>
      <c r="U335" s="196"/>
      <c r="V335" s="196"/>
      <c r="W335" s="196"/>
      <c r="X335" s="196"/>
    </row>
    <row r="336" spans="1:24" s="195" customFormat="1" ht="16.5" customHeight="1">
      <c r="A336" s="194" t="s">
        <v>181</v>
      </c>
      <c r="B336" s="520"/>
      <c r="C336" s="522"/>
      <c r="D336" s="520"/>
      <c r="E336" s="522"/>
      <c r="F336" s="468" t="s">
        <v>157</v>
      </c>
      <c r="G336" s="459"/>
      <c r="H336" s="520"/>
      <c r="I336" s="522"/>
      <c r="J336" s="192">
        <v>21.805</v>
      </c>
      <c r="K336" s="202">
        <f t="shared" si="24"/>
        <v>1373.7150000000001</v>
      </c>
      <c r="L336" s="222"/>
      <c r="M336" s="222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</row>
    <row r="337" spans="1:24" s="195" customFormat="1" ht="16.5" customHeight="1">
      <c r="A337" s="194" t="s">
        <v>182</v>
      </c>
      <c r="B337" s="520"/>
      <c r="C337" s="522"/>
      <c r="D337" s="520"/>
      <c r="E337" s="522"/>
      <c r="F337" s="468" t="s">
        <v>158</v>
      </c>
      <c r="G337" s="459"/>
      <c r="H337" s="520"/>
      <c r="I337" s="522"/>
      <c r="J337" s="192">
        <v>23.974999999999998</v>
      </c>
      <c r="K337" s="202">
        <f t="shared" si="24"/>
        <v>1510.4249999999997</v>
      </c>
      <c r="L337" s="222"/>
      <c r="M337" s="222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</row>
    <row r="338" spans="1:24" s="195" customFormat="1" ht="16.5" customHeight="1">
      <c r="A338" s="194" t="s">
        <v>183</v>
      </c>
      <c r="B338" s="520"/>
      <c r="C338" s="522"/>
      <c r="D338" s="520"/>
      <c r="E338" s="522"/>
      <c r="F338" s="468" t="s">
        <v>159</v>
      </c>
      <c r="G338" s="459"/>
      <c r="H338" s="520"/>
      <c r="I338" s="522"/>
      <c r="J338" s="192">
        <v>25.62</v>
      </c>
      <c r="K338" s="202">
        <f t="shared" si="24"/>
        <v>1614.06</v>
      </c>
      <c r="L338" s="222"/>
      <c r="M338" s="222"/>
      <c r="O338" s="196"/>
      <c r="P338" s="196"/>
      <c r="Q338" s="196"/>
      <c r="R338" s="196"/>
      <c r="S338" s="196"/>
      <c r="T338" s="196"/>
      <c r="U338" s="196"/>
      <c r="V338" s="196"/>
      <c r="W338" s="196"/>
      <c r="X338" s="196"/>
    </row>
    <row r="339" spans="1:24" s="195" customFormat="1" ht="16.5" customHeight="1">
      <c r="A339" s="194" t="s">
        <v>3164</v>
      </c>
      <c r="B339" s="520"/>
      <c r="C339" s="522"/>
      <c r="D339" s="520"/>
      <c r="E339" s="522"/>
      <c r="F339" s="468" t="s">
        <v>160</v>
      </c>
      <c r="G339" s="459"/>
      <c r="H339" s="520"/>
      <c r="I339" s="522"/>
      <c r="J339" s="192">
        <v>28.175000000000004</v>
      </c>
      <c r="K339" s="202">
        <f t="shared" si="24"/>
        <v>1775.0250000000003</v>
      </c>
      <c r="L339" s="222"/>
      <c r="M339" s="222"/>
      <c r="O339" s="196"/>
      <c r="P339" s="196"/>
      <c r="Q339" s="196"/>
      <c r="R339" s="196"/>
      <c r="S339" s="196"/>
      <c r="T339" s="196"/>
      <c r="U339" s="196"/>
      <c r="V339" s="196"/>
      <c r="W339" s="196"/>
      <c r="X339" s="196"/>
    </row>
    <row r="340" spans="1:24" s="195" customFormat="1" ht="16.5" customHeight="1">
      <c r="A340" s="194" t="s">
        <v>185</v>
      </c>
      <c r="B340" s="520"/>
      <c r="C340" s="522"/>
      <c r="D340" s="520"/>
      <c r="E340" s="522"/>
      <c r="F340" s="468" t="s">
        <v>161</v>
      </c>
      <c r="G340" s="459"/>
      <c r="H340" s="520"/>
      <c r="I340" s="522"/>
      <c r="J340" s="192">
        <v>40.985000000000007</v>
      </c>
      <c r="K340" s="202">
        <f t="shared" si="24"/>
        <v>2582.0550000000003</v>
      </c>
      <c r="L340" s="222"/>
      <c r="M340" s="222"/>
      <c r="O340" s="196"/>
      <c r="P340" s="196"/>
      <c r="Q340" s="196"/>
      <c r="R340" s="196"/>
      <c r="S340" s="196"/>
      <c r="T340" s="196"/>
      <c r="U340" s="196"/>
      <c r="V340" s="196"/>
      <c r="W340" s="196"/>
      <c r="X340" s="196"/>
    </row>
    <row r="341" spans="1:24" s="195" customFormat="1" ht="16.5" customHeight="1">
      <c r="A341" s="194" t="s">
        <v>186</v>
      </c>
      <c r="B341" s="520"/>
      <c r="C341" s="522"/>
      <c r="D341" s="520"/>
      <c r="E341" s="522"/>
      <c r="F341" s="468" t="s">
        <v>162</v>
      </c>
      <c r="G341" s="459"/>
      <c r="H341" s="520"/>
      <c r="I341" s="522"/>
      <c r="J341" s="192">
        <v>55.860000000000014</v>
      </c>
      <c r="K341" s="202">
        <f t="shared" si="24"/>
        <v>3519.1800000000012</v>
      </c>
      <c r="L341" s="222"/>
      <c r="M341" s="222"/>
      <c r="O341" s="196"/>
      <c r="P341" s="196"/>
      <c r="Q341" s="196"/>
      <c r="R341" s="196"/>
      <c r="S341" s="196"/>
      <c r="T341" s="196"/>
      <c r="U341" s="196"/>
      <c r="V341" s="196"/>
      <c r="W341" s="196"/>
      <c r="X341" s="196"/>
    </row>
    <row r="342" spans="1:24" s="195" customFormat="1" ht="16.5" customHeight="1">
      <c r="A342" s="194" t="s">
        <v>3165</v>
      </c>
      <c r="B342" s="523"/>
      <c r="C342" s="525"/>
      <c r="D342" s="523"/>
      <c r="E342" s="525"/>
      <c r="F342" s="468" t="s">
        <v>163</v>
      </c>
      <c r="G342" s="459"/>
      <c r="H342" s="523"/>
      <c r="I342" s="525"/>
      <c r="J342" s="192">
        <v>59.079999999999991</v>
      </c>
      <c r="K342" s="202">
        <f t="shared" si="24"/>
        <v>3722.0399999999995</v>
      </c>
      <c r="L342" s="222"/>
      <c r="M342" s="222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</row>
    <row r="343" spans="1:24" s="195" customFormat="1" ht="16.5" customHeight="1">
      <c r="A343" s="194" t="s">
        <v>188</v>
      </c>
      <c r="B343" s="520"/>
      <c r="C343" s="522"/>
      <c r="D343" s="520"/>
      <c r="E343" s="522"/>
      <c r="F343" s="468" t="s">
        <v>164</v>
      </c>
      <c r="G343" s="459"/>
      <c r="H343" s="520"/>
      <c r="I343" s="522"/>
      <c r="J343" s="192">
        <v>19.984999999999999</v>
      </c>
      <c r="K343" s="202">
        <f t="shared" si="24"/>
        <v>1259.0550000000001</v>
      </c>
      <c r="L343" s="222"/>
      <c r="M343" s="222"/>
      <c r="O343" s="196"/>
      <c r="P343" s="196"/>
      <c r="Q343" s="196"/>
      <c r="R343" s="196"/>
      <c r="S343" s="196"/>
      <c r="T343" s="196"/>
      <c r="U343" s="196"/>
      <c r="V343" s="196"/>
      <c r="W343" s="196"/>
      <c r="X343" s="196"/>
    </row>
    <row r="344" spans="1:24" s="195" customFormat="1" ht="16.5" customHeight="1">
      <c r="A344" s="194" t="s">
        <v>189</v>
      </c>
      <c r="B344" s="520"/>
      <c r="C344" s="522"/>
      <c r="D344" s="520"/>
      <c r="E344" s="522"/>
      <c r="F344" s="468" t="s">
        <v>165</v>
      </c>
      <c r="G344" s="459"/>
      <c r="H344" s="520"/>
      <c r="I344" s="522"/>
      <c r="J344" s="192">
        <v>23.625</v>
      </c>
      <c r="K344" s="202">
        <f t="shared" si="24"/>
        <v>1488.375</v>
      </c>
      <c r="L344" s="222"/>
      <c r="M344" s="222"/>
      <c r="O344" s="196"/>
      <c r="P344" s="196"/>
      <c r="Q344" s="196"/>
      <c r="R344" s="196"/>
      <c r="S344" s="196"/>
      <c r="T344" s="196"/>
      <c r="U344" s="196"/>
      <c r="V344" s="196"/>
      <c r="W344" s="196"/>
      <c r="X344" s="196"/>
    </row>
    <row r="345" spans="1:24" s="195" customFormat="1" ht="16.5" customHeight="1">
      <c r="A345" s="194" t="s">
        <v>190</v>
      </c>
      <c r="B345" s="520"/>
      <c r="C345" s="522"/>
      <c r="D345" s="520"/>
      <c r="E345" s="522"/>
      <c r="F345" s="468" t="s">
        <v>166</v>
      </c>
      <c r="G345" s="459"/>
      <c r="H345" s="520"/>
      <c r="I345" s="522"/>
      <c r="J345" s="192">
        <v>27.264999999999997</v>
      </c>
      <c r="K345" s="202">
        <f t="shared" si="24"/>
        <v>1717.6949999999999</v>
      </c>
      <c r="L345" s="222"/>
      <c r="M345" s="222"/>
      <c r="O345" s="196"/>
      <c r="P345" s="196"/>
      <c r="Q345" s="196"/>
      <c r="R345" s="196"/>
      <c r="S345" s="196"/>
      <c r="T345" s="196"/>
      <c r="U345" s="196"/>
      <c r="V345" s="196"/>
      <c r="W345" s="196"/>
      <c r="X345" s="196"/>
    </row>
    <row r="346" spans="1:24" s="195" customFormat="1" ht="16.5" customHeight="1">
      <c r="A346" s="194" t="s">
        <v>191</v>
      </c>
      <c r="B346" s="520"/>
      <c r="C346" s="522"/>
      <c r="D346" s="520"/>
      <c r="E346" s="522"/>
      <c r="F346" s="468" t="s">
        <v>167</v>
      </c>
      <c r="G346" s="459"/>
      <c r="H346" s="520"/>
      <c r="I346" s="522"/>
      <c r="J346" s="192">
        <v>29.785</v>
      </c>
      <c r="K346" s="202">
        <f t="shared" si="24"/>
        <v>1876.4549999999999</v>
      </c>
      <c r="L346" s="222"/>
      <c r="M346" s="222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</row>
    <row r="347" spans="1:24" s="195" customFormat="1" ht="16.5" customHeight="1">
      <c r="A347" s="194" t="s">
        <v>192</v>
      </c>
      <c r="B347" s="520"/>
      <c r="C347" s="522"/>
      <c r="D347" s="520"/>
      <c r="E347" s="522"/>
      <c r="F347" s="468" t="s">
        <v>168</v>
      </c>
      <c r="G347" s="459"/>
      <c r="H347" s="520"/>
      <c r="I347" s="522"/>
      <c r="J347" s="192">
        <v>32.725000000000001</v>
      </c>
      <c r="K347" s="202">
        <f t="shared" si="24"/>
        <v>2061.6750000000002</v>
      </c>
      <c r="L347" s="222"/>
      <c r="M347" s="222"/>
      <c r="O347" s="196"/>
      <c r="P347" s="196"/>
      <c r="Q347" s="196"/>
      <c r="R347" s="196"/>
      <c r="S347" s="196"/>
      <c r="T347" s="196"/>
      <c r="U347" s="196"/>
      <c r="V347" s="196"/>
      <c r="W347" s="196"/>
      <c r="X347" s="196"/>
    </row>
    <row r="348" spans="1:24" s="195" customFormat="1" ht="16.5" customHeight="1">
      <c r="A348" s="194" t="s">
        <v>193</v>
      </c>
      <c r="B348" s="520"/>
      <c r="C348" s="522"/>
      <c r="D348" s="520"/>
      <c r="E348" s="522"/>
      <c r="F348" s="468" t="s">
        <v>169</v>
      </c>
      <c r="G348" s="459"/>
      <c r="H348" s="520"/>
      <c r="I348" s="522"/>
      <c r="J348" s="192">
        <v>43.644999999999996</v>
      </c>
      <c r="K348" s="202">
        <f t="shared" si="24"/>
        <v>2749.6349999999998</v>
      </c>
      <c r="L348" s="222"/>
      <c r="M348" s="222"/>
      <c r="O348" s="196"/>
      <c r="P348" s="196"/>
      <c r="Q348" s="196"/>
      <c r="R348" s="196"/>
      <c r="S348" s="196"/>
      <c r="T348" s="196"/>
      <c r="U348" s="196"/>
      <c r="V348" s="196"/>
      <c r="W348" s="196"/>
      <c r="X348" s="196"/>
    </row>
    <row r="349" spans="1:24" s="195" customFormat="1" ht="16.5" customHeight="1">
      <c r="A349" s="194" t="s">
        <v>194</v>
      </c>
      <c r="B349" s="520"/>
      <c r="C349" s="522"/>
      <c r="D349" s="520"/>
      <c r="E349" s="522"/>
      <c r="F349" s="468" t="s">
        <v>170</v>
      </c>
      <c r="G349" s="459"/>
      <c r="H349" s="520"/>
      <c r="I349" s="522"/>
      <c r="J349" s="192">
        <v>67.234999999999999</v>
      </c>
      <c r="K349" s="202">
        <f t="shared" si="24"/>
        <v>4235.8050000000003</v>
      </c>
      <c r="L349" s="222"/>
      <c r="M349" s="222"/>
      <c r="O349" s="196"/>
      <c r="P349" s="196"/>
      <c r="Q349" s="196"/>
      <c r="R349" s="196"/>
      <c r="S349" s="196"/>
      <c r="T349" s="196"/>
      <c r="U349" s="196"/>
      <c r="V349" s="196"/>
      <c r="W349" s="196"/>
      <c r="X349" s="196"/>
    </row>
    <row r="350" spans="1:24" s="195" customFormat="1" ht="16.5" customHeight="1">
      <c r="A350" s="194" t="s">
        <v>195</v>
      </c>
      <c r="B350" s="523"/>
      <c r="C350" s="525"/>
      <c r="D350" s="523"/>
      <c r="E350" s="525"/>
      <c r="F350" s="468" t="s">
        <v>171</v>
      </c>
      <c r="G350" s="459"/>
      <c r="H350" s="523"/>
      <c r="I350" s="525"/>
      <c r="J350" s="192">
        <v>81.760000000000005</v>
      </c>
      <c r="K350" s="202">
        <f t="shared" si="24"/>
        <v>5150.88</v>
      </c>
      <c r="L350" s="222"/>
      <c r="M350" s="222"/>
      <c r="O350" s="196"/>
      <c r="P350" s="196"/>
      <c r="Q350" s="196"/>
      <c r="R350" s="196"/>
      <c r="S350" s="196"/>
      <c r="T350" s="196"/>
      <c r="U350" s="196"/>
      <c r="V350" s="196"/>
      <c r="W350" s="196"/>
      <c r="X350" s="196"/>
    </row>
    <row r="351" spans="1:24" s="195" customFormat="1" ht="16.5" customHeight="1">
      <c r="A351" s="194" t="s">
        <v>196</v>
      </c>
      <c r="B351" s="520"/>
      <c r="C351" s="522"/>
      <c r="D351" s="520"/>
      <c r="E351" s="522"/>
      <c r="F351" s="468" t="s">
        <v>172</v>
      </c>
      <c r="G351" s="459"/>
      <c r="H351" s="520"/>
      <c r="I351" s="522"/>
      <c r="J351" s="192">
        <v>25.445</v>
      </c>
      <c r="K351" s="202">
        <f t="shared" si="24"/>
        <v>1603.0350000000001</v>
      </c>
      <c r="L351" s="222"/>
      <c r="M351" s="222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</row>
    <row r="352" spans="1:24" s="195" customFormat="1" ht="16.5" customHeight="1">
      <c r="A352" s="194" t="s">
        <v>197</v>
      </c>
      <c r="B352" s="520"/>
      <c r="C352" s="522"/>
      <c r="D352" s="520"/>
      <c r="E352" s="522"/>
      <c r="F352" s="468" t="s">
        <v>173</v>
      </c>
      <c r="G352" s="459"/>
      <c r="H352" s="520"/>
      <c r="I352" s="522"/>
      <c r="J352" s="192">
        <v>44.344999999999999</v>
      </c>
      <c r="K352" s="202">
        <f t="shared" si="24"/>
        <v>2793.7350000000001</v>
      </c>
      <c r="L352" s="222"/>
      <c r="M352" s="222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</row>
    <row r="353" spans="1:24" s="195" customFormat="1" ht="16.5" customHeight="1">
      <c r="A353" s="194" t="s">
        <v>198</v>
      </c>
      <c r="B353" s="520"/>
      <c r="C353" s="522"/>
      <c r="D353" s="520"/>
      <c r="E353" s="522"/>
      <c r="F353" s="468" t="s">
        <v>174</v>
      </c>
      <c r="G353" s="459"/>
      <c r="H353" s="520"/>
      <c r="I353" s="522"/>
      <c r="J353" s="192">
        <v>47.565000000000005</v>
      </c>
      <c r="K353" s="202">
        <f t="shared" si="24"/>
        <v>2996.5950000000003</v>
      </c>
      <c r="L353" s="222"/>
      <c r="M353" s="222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</row>
    <row r="354" spans="1:24" s="195" customFormat="1" ht="16.5" customHeight="1">
      <c r="A354" s="194" t="s">
        <v>199</v>
      </c>
      <c r="B354" s="520"/>
      <c r="C354" s="522"/>
      <c r="D354" s="520"/>
      <c r="E354" s="522"/>
      <c r="F354" s="468" t="s">
        <v>175</v>
      </c>
      <c r="G354" s="459"/>
      <c r="H354" s="520"/>
      <c r="I354" s="522"/>
      <c r="J354" s="192">
        <v>45.430000000000007</v>
      </c>
      <c r="K354" s="202">
        <f t="shared" si="24"/>
        <v>2862.0900000000006</v>
      </c>
      <c r="L354" s="222"/>
      <c r="M354" s="222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</row>
    <row r="355" spans="1:24" s="195" customFormat="1" ht="16.5" customHeight="1">
      <c r="A355" s="194" t="s">
        <v>203</v>
      </c>
      <c r="B355" s="520"/>
      <c r="C355" s="522"/>
      <c r="D355" s="520"/>
      <c r="E355" s="522"/>
      <c r="F355" s="468" t="s">
        <v>176</v>
      </c>
      <c r="G355" s="459"/>
      <c r="H355" s="520"/>
      <c r="I355" s="522"/>
      <c r="J355" s="192">
        <v>92.679999999999993</v>
      </c>
      <c r="K355" s="202">
        <f t="shared" si="24"/>
        <v>5838.8399999999992</v>
      </c>
      <c r="L355" s="222"/>
      <c r="M355" s="222"/>
      <c r="O355" s="196"/>
      <c r="P355" s="196"/>
      <c r="Q355" s="196"/>
      <c r="R355" s="196"/>
      <c r="S355" s="196"/>
      <c r="T355" s="196"/>
      <c r="U355" s="196"/>
      <c r="V355" s="196"/>
      <c r="W355" s="196"/>
      <c r="X355" s="196"/>
    </row>
    <row r="356" spans="1:24" s="195" customFormat="1" ht="16.5" customHeight="1">
      <c r="A356" s="194" t="s">
        <v>202</v>
      </c>
      <c r="B356" s="520"/>
      <c r="C356" s="522"/>
      <c r="D356" s="520"/>
      <c r="E356" s="522"/>
      <c r="F356" s="468" t="s">
        <v>177</v>
      </c>
      <c r="G356" s="459"/>
      <c r="H356" s="520"/>
      <c r="I356" s="522"/>
      <c r="J356" s="192">
        <v>116.30499999999998</v>
      </c>
      <c r="K356" s="202">
        <f t="shared" si="24"/>
        <v>7327.2149999999983</v>
      </c>
      <c r="L356" s="222"/>
      <c r="M356" s="222"/>
      <c r="O356" s="196"/>
      <c r="P356" s="196"/>
      <c r="Q356" s="196"/>
      <c r="R356" s="196"/>
      <c r="S356" s="196"/>
      <c r="T356" s="196"/>
      <c r="U356" s="196"/>
      <c r="V356" s="196"/>
      <c r="W356" s="196"/>
      <c r="X356" s="196"/>
    </row>
    <row r="357" spans="1:24" s="195" customFormat="1" ht="16.5" customHeight="1">
      <c r="A357" s="194" t="s">
        <v>201</v>
      </c>
      <c r="B357" s="520"/>
      <c r="C357" s="522"/>
      <c r="D357" s="520"/>
      <c r="E357" s="522"/>
      <c r="F357" s="468" t="s">
        <v>178</v>
      </c>
      <c r="G357" s="459"/>
      <c r="H357" s="520"/>
      <c r="I357" s="522"/>
      <c r="J357" s="192">
        <v>155.47</v>
      </c>
      <c r="K357" s="202">
        <f t="shared" si="24"/>
        <v>9794.61</v>
      </c>
      <c r="L357" s="222"/>
      <c r="M357" s="222"/>
      <c r="O357" s="196"/>
      <c r="P357" s="196"/>
      <c r="Q357" s="196"/>
      <c r="R357" s="196"/>
      <c r="S357" s="196"/>
      <c r="T357" s="196"/>
      <c r="U357" s="196"/>
      <c r="V357" s="196"/>
      <c r="W357" s="196"/>
      <c r="X357" s="196"/>
    </row>
    <row r="358" spans="1:24" s="195" customFormat="1" ht="16.5" customHeight="1">
      <c r="A358" s="194" t="s">
        <v>200</v>
      </c>
      <c r="B358" s="523"/>
      <c r="C358" s="525"/>
      <c r="D358" s="523"/>
      <c r="E358" s="525"/>
      <c r="F358" s="468" t="s">
        <v>179</v>
      </c>
      <c r="G358" s="459"/>
      <c r="H358" s="523"/>
      <c r="I358" s="525"/>
      <c r="J358" s="192">
        <v>197.61</v>
      </c>
      <c r="K358" s="202">
        <f t="shared" si="24"/>
        <v>12449.430000000002</v>
      </c>
      <c r="L358" s="222"/>
      <c r="M358" s="222"/>
      <c r="O358" s="196"/>
      <c r="P358" s="196"/>
      <c r="Q358" s="196"/>
      <c r="R358" s="196"/>
      <c r="S358" s="196"/>
      <c r="T358" s="196"/>
      <c r="U358" s="196"/>
      <c r="V358" s="196"/>
      <c r="W358" s="196"/>
      <c r="X358" s="196"/>
    </row>
    <row r="359" spans="1:24" s="195" customFormat="1" ht="16.5" customHeight="1">
      <c r="A359" s="449"/>
      <c r="B359" s="450"/>
      <c r="C359" s="450"/>
      <c r="D359" s="450"/>
      <c r="E359" s="450"/>
      <c r="F359" s="450"/>
      <c r="G359" s="450"/>
      <c r="H359" s="450"/>
      <c r="I359" s="450"/>
      <c r="J359" s="450"/>
      <c r="K359" s="450"/>
      <c r="L359" s="450"/>
      <c r="M359" s="451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</row>
    <row r="360" spans="1:24" s="197" customFormat="1" ht="15.75" customHeight="1">
      <c r="A360" s="504" t="s">
        <v>3037</v>
      </c>
      <c r="B360" s="505"/>
      <c r="C360" s="505"/>
      <c r="D360" s="505"/>
      <c r="E360" s="505"/>
      <c r="F360" s="505"/>
      <c r="G360" s="505"/>
      <c r="H360" s="505"/>
      <c r="I360" s="505"/>
      <c r="J360" s="505"/>
      <c r="K360" s="505"/>
      <c r="L360" s="505"/>
      <c r="M360" s="505"/>
    </row>
    <row r="361" spans="1:24" s="195" customFormat="1" ht="15.75" customHeight="1">
      <c r="A361" s="204"/>
      <c r="B361" s="440" t="s">
        <v>1652</v>
      </c>
      <c r="C361" s="440"/>
      <c r="D361" s="440"/>
      <c r="E361" s="440"/>
      <c r="F361" s="440"/>
      <c r="G361" s="205"/>
      <c r="H361" s="205"/>
      <c r="I361" s="223" t="s">
        <v>817</v>
      </c>
      <c r="J361" s="206"/>
      <c r="K361" s="207"/>
      <c r="L361" s="208"/>
      <c r="M361" s="209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</row>
    <row r="362" spans="1:24" s="195" customFormat="1" ht="15.75" customHeight="1">
      <c r="A362" s="210"/>
      <c r="B362" s="441"/>
      <c r="C362" s="441"/>
      <c r="D362" s="441"/>
      <c r="E362" s="441"/>
      <c r="F362" s="441"/>
      <c r="G362" s="211"/>
      <c r="H362" s="211"/>
      <c r="I362" s="224"/>
      <c r="J362" s="212"/>
      <c r="K362" s="213"/>
      <c r="L362" s="214"/>
      <c r="M362" s="215"/>
      <c r="O362" s="196"/>
      <c r="P362" s="196"/>
      <c r="Q362" s="196"/>
      <c r="R362" s="196"/>
      <c r="S362" s="196"/>
      <c r="T362" s="196"/>
      <c r="U362" s="196"/>
      <c r="V362" s="196"/>
      <c r="W362" s="196"/>
      <c r="X362" s="196"/>
    </row>
    <row r="363" spans="1:24" s="195" customFormat="1" ht="15.75" customHeight="1">
      <c r="A363" s="210"/>
      <c r="B363" s="441"/>
      <c r="C363" s="441"/>
      <c r="D363" s="441"/>
      <c r="E363" s="441"/>
      <c r="F363" s="441"/>
      <c r="G363" s="211"/>
      <c r="H363" s="211"/>
      <c r="I363" s="224"/>
      <c r="J363" s="212"/>
      <c r="K363" s="213"/>
      <c r="L363" s="214"/>
      <c r="M363" s="215"/>
      <c r="O363" s="196"/>
      <c r="P363" s="196"/>
      <c r="Q363" s="196"/>
      <c r="R363" s="196"/>
      <c r="S363" s="196"/>
      <c r="T363" s="196"/>
      <c r="U363" s="196"/>
      <c r="V363" s="196"/>
      <c r="W363" s="196"/>
      <c r="X363" s="196"/>
    </row>
    <row r="364" spans="1:24" s="195" customFormat="1" ht="15.75" customHeight="1">
      <c r="A364" s="210"/>
      <c r="B364" s="441"/>
      <c r="C364" s="441"/>
      <c r="D364" s="441"/>
      <c r="E364" s="441"/>
      <c r="F364" s="441"/>
      <c r="G364" s="211"/>
      <c r="H364" s="211"/>
      <c r="I364" s="224"/>
      <c r="J364" s="212"/>
      <c r="K364" s="213"/>
      <c r="L364" s="214"/>
      <c r="M364" s="215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</row>
    <row r="365" spans="1:24" s="195" customFormat="1" ht="15.75" customHeight="1">
      <c r="A365" s="216"/>
      <c r="B365" s="442"/>
      <c r="C365" s="442"/>
      <c r="D365" s="442"/>
      <c r="E365" s="442"/>
      <c r="F365" s="442"/>
      <c r="G365" s="217"/>
      <c r="H365" s="217"/>
      <c r="I365" s="225"/>
      <c r="J365" s="218"/>
      <c r="K365" s="219"/>
      <c r="L365" s="220"/>
      <c r="M365" s="221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</row>
    <row r="366" spans="1:24" s="195" customFormat="1" ht="40.5" customHeight="1">
      <c r="A366" s="324" t="s">
        <v>77</v>
      </c>
      <c r="B366" s="528" t="s">
        <v>1331</v>
      </c>
      <c r="C366" s="530"/>
      <c r="D366" s="530"/>
      <c r="E366" s="529"/>
      <c r="F366" s="528" t="s">
        <v>1653</v>
      </c>
      <c r="G366" s="530"/>
      <c r="H366" s="530"/>
      <c r="I366" s="529"/>
      <c r="J366" s="318" t="s">
        <v>893</v>
      </c>
      <c r="K366" s="318" t="s">
        <v>894</v>
      </c>
      <c r="L366" s="325"/>
      <c r="M366" s="325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</row>
    <row r="367" spans="1:24" s="195" customFormat="1" ht="16.5" customHeight="1">
      <c r="A367" s="194" t="s">
        <v>784</v>
      </c>
      <c r="B367" s="517" t="s">
        <v>1654</v>
      </c>
      <c r="C367" s="518"/>
      <c r="D367" s="518"/>
      <c r="E367" s="519"/>
      <c r="F367" s="500">
        <v>100</v>
      </c>
      <c r="G367" s="501"/>
      <c r="H367" s="501"/>
      <c r="I367" s="502"/>
      <c r="J367" s="192">
        <v>9.0622406639004165</v>
      </c>
      <c r="K367" s="202">
        <f t="shared" ref="K367:K376" si="25">J367*0.9*70</f>
        <v>570.92116182572624</v>
      </c>
      <c r="L367" s="222"/>
      <c r="M367" s="222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</row>
    <row r="368" spans="1:24" s="195" customFormat="1" ht="16.5" customHeight="1">
      <c r="A368" s="194" t="s">
        <v>785</v>
      </c>
      <c r="B368" s="520"/>
      <c r="C368" s="521"/>
      <c r="D368" s="521"/>
      <c r="E368" s="522"/>
      <c r="F368" s="500">
        <v>125</v>
      </c>
      <c r="G368" s="501"/>
      <c r="H368" s="501"/>
      <c r="I368" s="502"/>
      <c r="J368" s="192">
        <v>9.9731800766283527</v>
      </c>
      <c r="K368" s="202">
        <f t="shared" si="25"/>
        <v>628.31034482758616</v>
      </c>
      <c r="L368" s="222"/>
      <c r="M368" s="222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</row>
    <row r="369" spans="1:24" s="195" customFormat="1" ht="16.5" customHeight="1">
      <c r="A369" s="194" t="s">
        <v>786</v>
      </c>
      <c r="B369" s="520"/>
      <c r="C369" s="521"/>
      <c r="D369" s="521"/>
      <c r="E369" s="522"/>
      <c r="F369" s="500">
        <v>160</v>
      </c>
      <c r="G369" s="501"/>
      <c r="H369" s="501"/>
      <c r="I369" s="502"/>
      <c r="J369" s="192">
        <v>11.178082191780822</v>
      </c>
      <c r="K369" s="202">
        <f t="shared" si="25"/>
        <v>704.21917808219177</v>
      </c>
      <c r="L369" s="222"/>
      <c r="M369" s="222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</row>
    <row r="370" spans="1:24" s="195" customFormat="1" ht="16.5" customHeight="1">
      <c r="A370" s="194" t="s">
        <v>787</v>
      </c>
      <c r="B370" s="520"/>
      <c r="C370" s="521"/>
      <c r="D370" s="521"/>
      <c r="E370" s="522"/>
      <c r="F370" s="500">
        <v>200</v>
      </c>
      <c r="G370" s="501"/>
      <c r="H370" s="501"/>
      <c r="I370" s="502"/>
      <c r="J370" s="192">
        <v>13.083090379008746</v>
      </c>
      <c r="K370" s="202">
        <f t="shared" si="25"/>
        <v>824.23469387755097</v>
      </c>
      <c r="L370" s="222"/>
      <c r="M370" s="222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</row>
    <row r="371" spans="1:24" s="195" customFormat="1" ht="16.5" customHeight="1">
      <c r="A371" s="194" t="s">
        <v>788</v>
      </c>
      <c r="B371" s="520"/>
      <c r="C371" s="521"/>
      <c r="D371" s="521"/>
      <c r="E371" s="522"/>
      <c r="F371" s="500">
        <v>250</v>
      </c>
      <c r="G371" s="501"/>
      <c r="H371" s="501"/>
      <c r="I371" s="502"/>
      <c r="J371" s="192">
        <v>17.114492753623193</v>
      </c>
      <c r="K371" s="202">
        <f t="shared" si="25"/>
        <v>1078.2130434782612</v>
      </c>
      <c r="L371" s="222"/>
      <c r="M371" s="222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</row>
    <row r="372" spans="1:24" s="195" customFormat="1" ht="16.5" customHeight="1">
      <c r="A372" s="194" t="s">
        <v>789</v>
      </c>
      <c r="B372" s="520"/>
      <c r="C372" s="521"/>
      <c r="D372" s="521"/>
      <c r="E372" s="522"/>
      <c r="F372" s="500">
        <v>315</v>
      </c>
      <c r="G372" s="501"/>
      <c r="H372" s="501"/>
      <c r="I372" s="502"/>
      <c r="J372" s="192">
        <v>20.777777777777782</v>
      </c>
      <c r="K372" s="202">
        <f t="shared" si="25"/>
        <v>1309.0000000000002</v>
      </c>
      <c r="L372" s="222"/>
      <c r="M372" s="222"/>
      <c r="O372" s="196"/>
      <c r="P372" s="196"/>
      <c r="Q372" s="196"/>
      <c r="R372" s="196"/>
      <c r="S372" s="196"/>
      <c r="T372" s="196"/>
      <c r="U372" s="196"/>
      <c r="V372" s="196"/>
      <c r="W372" s="196"/>
      <c r="X372" s="196"/>
    </row>
    <row r="373" spans="1:24" s="195" customFormat="1" ht="16.5" customHeight="1">
      <c r="A373" s="194" t="s">
        <v>790</v>
      </c>
      <c r="B373" s="520"/>
      <c r="C373" s="521"/>
      <c r="D373" s="521"/>
      <c r="E373" s="522"/>
      <c r="F373" s="500">
        <v>355</v>
      </c>
      <c r="G373" s="501"/>
      <c r="H373" s="501"/>
      <c r="I373" s="502"/>
      <c r="J373" s="192">
        <v>40.522666666666659</v>
      </c>
      <c r="K373" s="202">
        <f t="shared" si="25"/>
        <v>2552.9279999999994</v>
      </c>
      <c r="L373" s="222"/>
      <c r="M373" s="222"/>
      <c r="O373" s="196"/>
      <c r="P373" s="196"/>
      <c r="Q373" s="196"/>
      <c r="R373" s="196"/>
      <c r="S373" s="196"/>
      <c r="T373" s="196"/>
      <c r="U373" s="196"/>
      <c r="V373" s="196"/>
      <c r="W373" s="196"/>
      <c r="X373" s="196"/>
    </row>
    <row r="374" spans="1:24" s="195" customFormat="1" ht="16.5" customHeight="1">
      <c r="A374" s="194" t="s">
        <v>791</v>
      </c>
      <c r="B374" s="520"/>
      <c r="C374" s="521"/>
      <c r="D374" s="521"/>
      <c r="E374" s="522"/>
      <c r="F374" s="500">
        <v>400</v>
      </c>
      <c r="G374" s="501"/>
      <c r="H374" s="501"/>
      <c r="I374" s="502"/>
      <c r="J374" s="192">
        <v>44.158251900108581</v>
      </c>
      <c r="K374" s="202">
        <f t="shared" si="25"/>
        <v>2781.9698697068407</v>
      </c>
      <c r="L374" s="222"/>
      <c r="M374" s="222"/>
      <c r="O374" s="196"/>
      <c r="P374" s="196"/>
      <c r="Q374" s="196"/>
      <c r="R374" s="196"/>
      <c r="S374" s="196"/>
      <c r="T374" s="196"/>
      <c r="U374" s="196"/>
      <c r="V374" s="196"/>
      <c r="W374" s="196"/>
      <c r="X374" s="196"/>
    </row>
    <row r="375" spans="1:24" s="195" customFormat="1" ht="16.5" customHeight="1">
      <c r="A375" s="194" t="s">
        <v>70</v>
      </c>
      <c r="B375" s="520"/>
      <c r="C375" s="521"/>
      <c r="D375" s="521"/>
      <c r="E375" s="522"/>
      <c r="F375" s="500">
        <v>450</v>
      </c>
      <c r="G375" s="501"/>
      <c r="H375" s="501"/>
      <c r="I375" s="502"/>
      <c r="J375" s="192">
        <v>44.3</v>
      </c>
      <c r="K375" s="202">
        <f t="shared" ref="K375" si="26">J375*0.9*70</f>
        <v>2790.8999999999996</v>
      </c>
      <c r="L375" s="222"/>
      <c r="M375" s="222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</row>
    <row r="376" spans="1:24" s="195" customFormat="1" ht="16.5" customHeight="1">
      <c r="A376" s="194" t="s">
        <v>71</v>
      </c>
      <c r="B376" s="523"/>
      <c r="C376" s="524"/>
      <c r="D376" s="524"/>
      <c r="E376" s="525"/>
      <c r="F376" s="500">
        <v>500</v>
      </c>
      <c r="G376" s="501"/>
      <c r="H376" s="501"/>
      <c r="I376" s="502"/>
      <c r="J376" s="192">
        <v>47.9</v>
      </c>
      <c r="K376" s="202">
        <f t="shared" si="25"/>
        <v>3017.7</v>
      </c>
      <c r="L376" s="222"/>
      <c r="M376" s="222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</row>
    <row r="377" spans="1:24" s="195" customFormat="1" ht="16.5" customHeight="1">
      <c r="A377" s="449"/>
      <c r="B377" s="450"/>
      <c r="C377" s="450"/>
      <c r="D377" s="450"/>
      <c r="E377" s="450"/>
      <c r="F377" s="450"/>
      <c r="G377" s="450"/>
      <c r="H377" s="450"/>
      <c r="I377" s="450"/>
      <c r="J377" s="450"/>
      <c r="K377" s="450"/>
      <c r="L377" s="450"/>
      <c r="M377" s="451"/>
      <c r="O377" s="196"/>
      <c r="P377" s="196"/>
      <c r="Q377" s="196"/>
      <c r="R377" s="196"/>
      <c r="S377" s="196"/>
      <c r="T377" s="196"/>
      <c r="U377" s="196"/>
      <c r="V377" s="196"/>
      <c r="W377" s="196"/>
      <c r="X377" s="196"/>
    </row>
    <row r="378" spans="1:24" s="197" customFormat="1" ht="15.75" customHeight="1">
      <c r="A378" s="504" t="s">
        <v>3038</v>
      </c>
      <c r="B378" s="505"/>
      <c r="C378" s="505"/>
      <c r="D378" s="505"/>
      <c r="E378" s="505"/>
      <c r="F378" s="505"/>
      <c r="G378" s="505"/>
      <c r="H378" s="505"/>
      <c r="I378" s="505"/>
      <c r="J378" s="505"/>
      <c r="K378" s="505"/>
      <c r="L378" s="505"/>
      <c r="M378" s="505"/>
    </row>
    <row r="379" spans="1:24" s="195" customFormat="1" ht="15.75" customHeight="1">
      <c r="A379" s="204"/>
      <c r="B379" s="440" t="s">
        <v>1694</v>
      </c>
      <c r="C379" s="440"/>
      <c r="D379" s="440"/>
      <c r="E379" s="440"/>
      <c r="F379" s="440"/>
      <c r="G379" s="205"/>
      <c r="H379" s="205"/>
      <c r="I379" s="223" t="s">
        <v>817</v>
      </c>
      <c r="J379" s="206"/>
      <c r="K379" s="207"/>
      <c r="L379" s="208"/>
      <c r="M379" s="209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</row>
    <row r="380" spans="1:24" s="195" customFormat="1" ht="15.75" customHeight="1">
      <c r="A380" s="210"/>
      <c r="B380" s="441"/>
      <c r="C380" s="441"/>
      <c r="D380" s="441"/>
      <c r="E380" s="441"/>
      <c r="F380" s="441"/>
      <c r="G380" s="211"/>
      <c r="H380" s="211"/>
      <c r="I380" s="224"/>
      <c r="J380" s="212"/>
      <c r="K380" s="213"/>
      <c r="L380" s="214"/>
      <c r="M380" s="215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</row>
    <row r="381" spans="1:24" s="195" customFormat="1" ht="15.75" customHeight="1">
      <c r="A381" s="210"/>
      <c r="B381" s="441"/>
      <c r="C381" s="441"/>
      <c r="D381" s="441"/>
      <c r="E381" s="441"/>
      <c r="F381" s="441"/>
      <c r="G381" s="211"/>
      <c r="H381" s="211"/>
      <c r="I381" s="224"/>
      <c r="J381" s="212"/>
      <c r="K381" s="213"/>
      <c r="L381" s="214"/>
      <c r="M381" s="215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</row>
    <row r="382" spans="1:24" s="195" customFormat="1" ht="15.75" customHeight="1">
      <c r="A382" s="210"/>
      <c r="B382" s="441"/>
      <c r="C382" s="441"/>
      <c r="D382" s="441"/>
      <c r="E382" s="441"/>
      <c r="F382" s="441"/>
      <c r="G382" s="211"/>
      <c r="H382" s="211"/>
      <c r="I382" s="224"/>
      <c r="J382" s="212"/>
      <c r="K382" s="213"/>
      <c r="L382" s="214"/>
      <c r="M382" s="215"/>
      <c r="O382" s="196"/>
      <c r="P382" s="196"/>
      <c r="Q382" s="196"/>
      <c r="R382" s="196"/>
      <c r="S382" s="196"/>
      <c r="T382" s="196"/>
      <c r="U382" s="196"/>
      <c r="V382" s="196"/>
      <c r="W382" s="196"/>
      <c r="X382" s="196"/>
    </row>
    <row r="383" spans="1:24" s="195" customFormat="1" ht="15.75" customHeight="1">
      <c r="A383" s="216"/>
      <c r="B383" s="442"/>
      <c r="C383" s="442"/>
      <c r="D383" s="442"/>
      <c r="E383" s="442"/>
      <c r="F383" s="442"/>
      <c r="G383" s="217"/>
      <c r="H383" s="217"/>
      <c r="I383" s="225"/>
      <c r="J383" s="218"/>
      <c r="K383" s="219"/>
      <c r="L383" s="220"/>
      <c r="M383" s="221"/>
      <c r="O383" s="196"/>
      <c r="P383" s="196"/>
      <c r="Q383" s="196"/>
      <c r="R383" s="196"/>
      <c r="S383" s="196"/>
      <c r="T383" s="196"/>
      <c r="U383" s="196"/>
      <c r="V383" s="196"/>
      <c r="W383" s="196"/>
      <c r="X383" s="196"/>
    </row>
    <row r="384" spans="1:24" s="195" customFormat="1" ht="40.5" customHeight="1">
      <c r="A384" s="324" t="s">
        <v>77</v>
      </c>
      <c r="B384" s="528" t="s">
        <v>1331</v>
      </c>
      <c r="C384" s="530"/>
      <c r="D384" s="530"/>
      <c r="E384" s="529"/>
      <c r="F384" s="528" t="s">
        <v>1653</v>
      </c>
      <c r="G384" s="530"/>
      <c r="H384" s="530"/>
      <c r="I384" s="529"/>
      <c r="J384" s="318" t="s">
        <v>893</v>
      </c>
      <c r="K384" s="318" t="s">
        <v>894</v>
      </c>
      <c r="L384" s="325"/>
      <c r="M384" s="325"/>
      <c r="O384" s="196"/>
      <c r="P384" s="196"/>
      <c r="Q384" s="196"/>
      <c r="R384" s="196"/>
      <c r="S384" s="196"/>
      <c r="T384" s="196"/>
      <c r="U384" s="196"/>
      <c r="V384" s="196"/>
      <c r="W384" s="196"/>
      <c r="X384" s="196"/>
    </row>
    <row r="385" spans="1:24" s="195" customFormat="1" ht="16.5" customHeight="1">
      <c r="A385" s="194" t="s">
        <v>432</v>
      </c>
      <c r="B385" s="517" t="s">
        <v>1657</v>
      </c>
      <c r="C385" s="518"/>
      <c r="D385" s="518"/>
      <c r="E385" s="519"/>
      <c r="F385" s="500">
        <v>100</v>
      </c>
      <c r="G385" s="501"/>
      <c r="H385" s="501"/>
      <c r="I385" s="502"/>
      <c r="J385" s="202">
        <v>306.8</v>
      </c>
      <c r="K385" s="202">
        <f t="shared" ref="K385:K392" si="27">J385*0.9</f>
        <v>276.12</v>
      </c>
      <c r="L385" s="203"/>
      <c r="M385" s="203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</row>
    <row r="386" spans="1:24" s="195" customFormat="1" ht="16.5" customHeight="1">
      <c r="A386" s="194" t="s">
        <v>433</v>
      </c>
      <c r="B386" s="520"/>
      <c r="C386" s="521"/>
      <c r="D386" s="521"/>
      <c r="E386" s="522"/>
      <c r="F386" s="500">
        <v>125</v>
      </c>
      <c r="G386" s="501"/>
      <c r="H386" s="501"/>
      <c r="I386" s="502"/>
      <c r="J386" s="202">
        <v>349.44</v>
      </c>
      <c r="K386" s="202">
        <f t="shared" si="27"/>
        <v>314.49599999999998</v>
      </c>
      <c r="L386" s="203"/>
      <c r="M386" s="203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</row>
    <row r="387" spans="1:24" s="195" customFormat="1" ht="16.5" customHeight="1">
      <c r="A387" s="194" t="s">
        <v>434</v>
      </c>
      <c r="B387" s="520"/>
      <c r="C387" s="521"/>
      <c r="D387" s="521"/>
      <c r="E387" s="522"/>
      <c r="F387" s="500">
        <v>160</v>
      </c>
      <c r="G387" s="501"/>
      <c r="H387" s="501"/>
      <c r="I387" s="502"/>
      <c r="J387" s="202">
        <v>445.12</v>
      </c>
      <c r="K387" s="202">
        <f t="shared" si="27"/>
        <v>400.608</v>
      </c>
      <c r="L387" s="203"/>
      <c r="M387" s="203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</row>
    <row r="388" spans="1:24" s="195" customFormat="1" ht="16.5" customHeight="1">
      <c r="A388" s="194" t="s">
        <v>435</v>
      </c>
      <c r="B388" s="520"/>
      <c r="C388" s="521"/>
      <c r="D388" s="521"/>
      <c r="E388" s="522"/>
      <c r="F388" s="500">
        <v>200</v>
      </c>
      <c r="G388" s="501"/>
      <c r="H388" s="501"/>
      <c r="I388" s="502"/>
      <c r="J388" s="202">
        <v>572</v>
      </c>
      <c r="K388" s="202">
        <f t="shared" si="27"/>
        <v>514.80000000000007</v>
      </c>
      <c r="L388" s="203"/>
      <c r="M388" s="203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</row>
    <row r="389" spans="1:24" s="195" customFormat="1" ht="16.5" customHeight="1">
      <c r="A389" s="194" t="s">
        <v>436</v>
      </c>
      <c r="B389" s="520"/>
      <c r="C389" s="521"/>
      <c r="D389" s="521"/>
      <c r="E389" s="522"/>
      <c r="F389" s="500">
        <v>250</v>
      </c>
      <c r="G389" s="501"/>
      <c r="H389" s="501"/>
      <c r="I389" s="502"/>
      <c r="J389" s="202">
        <v>784.16</v>
      </c>
      <c r="K389" s="202">
        <f t="shared" si="27"/>
        <v>705.74400000000003</v>
      </c>
      <c r="L389" s="203"/>
      <c r="M389" s="203"/>
      <c r="O389" s="196"/>
      <c r="P389" s="196"/>
      <c r="Q389" s="196"/>
      <c r="R389" s="196"/>
      <c r="S389" s="196"/>
      <c r="T389" s="196"/>
      <c r="U389" s="196"/>
      <c r="V389" s="196"/>
      <c r="W389" s="196"/>
      <c r="X389" s="196"/>
    </row>
    <row r="390" spans="1:24" s="195" customFormat="1" ht="16.5" customHeight="1">
      <c r="A390" s="194" t="s">
        <v>437</v>
      </c>
      <c r="B390" s="520"/>
      <c r="C390" s="521"/>
      <c r="D390" s="521"/>
      <c r="E390" s="522"/>
      <c r="F390" s="500">
        <v>315</v>
      </c>
      <c r="G390" s="501"/>
      <c r="H390" s="501"/>
      <c r="I390" s="502"/>
      <c r="J390" s="202">
        <v>984.88</v>
      </c>
      <c r="K390" s="202">
        <f t="shared" si="27"/>
        <v>886.39200000000005</v>
      </c>
      <c r="L390" s="203"/>
      <c r="M390" s="203"/>
      <c r="O390" s="196"/>
      <c r="P390" s="196"/>
      <c r="Q390" s="196"/>
      <c r="R390" s="196"/>
      <c r="S390" s="196"/>
      <c r="T390" s="196"/>
      <c r="U390" s="196"/>
      <c r="V390" s="196"/>
      <c r="W390" s="196"/>
      <c r="X390" s="196"/>
    </row>
    <row r="391" spans="1:24" s="195" customFormat="1" ht="16.5" customHeight="1">
      <c r="A391" s="194" t="s">
        <v>438</v>
      </c>
      <c r="B391" s="520"/>
      <c r="C391" s="521"/>
      <c r="D391" s="521"/>
      <c r="E391" s="522"/>
      <c r="F391" s="500">
        <v>355</v>
      </c>
      <c r="G391" s="501"/>
      <c r="H391" s="501"/>
      <c r="I391" s="502"/>
      <c r="J391" s="202">
        <v>2012.4</v>
      </c>
      <c r="K391" s="202">
        <f t="shared" si="27"/>
        <v>1811.16</v>
      </c>
      <c r="L391" s="203"/>
      <c r="M391" s="203"/>
      <c r="O391" s="196"/>
      <c r="P391" s="196"/>
      <c r="Q391" s="196"/>
      <c r="R391" s="196"/>
      <c r="S391" s="196"/>
      <c r="T391" s="196"/>
      <c r="U391" s="196"/>
      <c r="V391" s="196"/>
      <c r="W391" s="196"/>
      <c r="X391" s="196"/>
    </row>
    <row r="392" spans="1:24" s="195" customFormat="1" ht="16.5" customHeight="1">
      <c r="A392" s="194" t="s">
        <v>439</v>
      </c>
      <c r="B392" s="523"/>
      <c r="C392" s="524"/>
      <c r="D392" s="524"/>
      <c r="E392" s="525"/>
      <c r="F392" s="500">
        <v>400</v>
      </c>
      <c r="G392" s="501"/>
      <c r="H392" s="501"/>
      <c r="I392" s="502"/>
      <c r="J392" s="202">
        <v>2351.44</v>
      </c>
      <c r="K392" s="202">
        <f t="shared" si="27"/>
        <v>2116.2960000000003</v>
      </c>
      <c r="L392" s="203"/>
      <c r="M392" s="203"/>
      <c r="O392" s="196"/>
      <c r="P392" s="196"/>
      <c r="Q392" s="196"/>
      <c r="R392" s="196"/>
      <c r="S392" s="196"/>
      <c r="T392" s="196"/>
      <c r="U392" s="196"/>
      <c r="V392" s="196"/>
      <c r="W392" s="196"/>
      <c r="X392" s="196"/>
    </row>
    <row r="393" spans="1:24" s="195" customFormat="1" ht="16.5" customHeight="1">
      <c r="A393" s="449"/>
      <c r="B393" s="450"/>
      <c r="C393" s="450"/>
      <c r="D393" s="450"/>
      <c r="E393" s="450"/>
      <c r="F393" s="450"/>
      <c r="G393" s="450"/>
      <c r="H393" s="450"/>
      <c r="I393" s="450"/>
      <c r="J393" s="450"/>
      <c r="K393" s="450"/>
      <c r="L393" s="450"/>
      <c r="M393" s="451"/>
      <c r="O393" s="196"/>
      <c r="P393" s="196"/>
      <c r="Q393" s="196"/>
      <c r="R393" s="196"/>
      <c r="S393" s="196"/>
      <c r="T393" s="196"/>
      <c r="U393" s="196"/>
      <c r="V393" s="196"/>
      <c r="W393" s="196"/>
      <c r="X393" s="196"/>
    </row>
    <row r="394" spans="1:24" s="197" customFormat="1" ht="15.75" customHeight="1">
      <c r="A394" s="504" t="s">
        <v>1655</v>
      </c>
      <c r="B394" s="505"/>
      <c r="C394" s="505"/>
      <c r="D394" s="505"/>
      <c r="E394" s="505"/>
      <c r="F394" s="505"/>
      <c r="G394" s="505"/>
      <c r="H394" s="505"/>
      <c r="I394" s="505"/>
      <c r="J394" s="505"/>
      <c r="K394" s="505"/>
      <c r="L394" s="505"/>
      <c r="M394" s="505"/>
    </row>
    <row r="395" spans="1:24" s="195" customFormat="1" ht="15.75" customHeight="1">
      <c r="A395" s="204"/>
      <c r="B395" s="440" t="s">
        <v>1660</v>
      </c>
      <c r="C395" s="440"/>
      <c r="D395" s="440"/>
      <c r="E395" s="440"/>
      <c r="F395" s="440"/>
      <c r="G395" s="205"/>
      <c r="H395" s="223" t="s">
        <v>1602</v>
      </c>
      <c r="I395" s="223"/>
      <c r="J395" s="223"/>
      <c r="K395" s="223"/>
      <c r="L395" s="208"/>
      <c r="M395" s="209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</row>
    <row r="396" spans="1:24" s="195" customFormat="1" ht="15.75" customHeight="1">
      <c r="A396" s="210"/>
      <c r="B396" s="441"/>
      <c r="C396" s="441"/>
      <c r="D396" s="441"/>
      <c r="E396" s="441"/>
      <c r="F396" s="441"/>
      <c r="G396" s="211"/>
      <c r="H396" s="224" t="s">
        <v>1658</v>
      </c>
      <c r="I396" s="224"/>
      <c r="J396" s="212"/>
      <c r="K396" s="213"/>
      <c r="L396" s="214"/>
      <c r="M396" s="215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</row>
    <row r="397" spans="1:24" s="195" customFormat="1" ht="15.75" customHeight="1">
      <c r="A397" s="210"/>
      <c r="B397" s="441"/>
      <c r="C397" s="441"/>
      <c r="D397" s="441"/>
      <c r="E397" s="441"/>
      <c r="F397" s="441"/>
      <c r="G397" s="211"/>
      <c r="H397" s="224" t="s">
        <v>1603</v>
      </c>
      <c r="I397" s="224"/>
      <c r="J397" s="212"/>
      <c r="K397" s="213"/>
      <c r="L397" s="214"/>
      <c r="M397" s="215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</row>
    <row r="398" spans="1:24" s="195" customFormat="1" ht="15.75" customHeight="1">
      <c r="A398" s="210"/>
      <c r="B398" s="441"/>
      <c r="C398" s="441"/>
      <c r="D398" s="441"/>
      <c r="E398" s="441"/>
      <c r="F398" s="441"/>
      <c r="G398" s="211"/>
      <c r="H398" s="224" t="s">
        <v>1665</v>
      </c>
      <c r="I398" s="224"/>
      <c r="J398" s="212"/>
      <c r="K398" s="213"/>
      <c r="L398" s="214"/>
      <c r="M398" s="215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</row>
    <row r="399" spans="1:24" s="195" customFormat="1" ht="15.75" customHeight="1">
      <c r="A399" s="216"/>
      <c r="B399" s="442"/>
      <c r="C399" s="442"/>
      <c r="D399" s="442"/>
      <c r="E399" s="442"/>
      <c r="F399" s="442"/>
      <c r="G399" s="217"/>
      <c r="H399" s="217"/>
      <c r="I399" s="225"/>
      <c r="J399" s="218"/>
      <c r="K399" s="219"/>
      <c r="L399" s="220"/>
      <c r="M399" s="221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</row>
    <row r="400" spans="1:24" s="195" customFormat="1" ht="40.5" customHeight="1">
      <c r="A400" s="324" t="s">
        <v>77</v>
      </c>
      <c r="B400" s="528" t="s">
        <v>1331</v>
      </c>
      <c r="C400" s="530"/>
      <c r="D400" s="530"/>
      <c r="E400" s="529"/>
      <c r="F400" s="528" t="s">
        <v>1653</v>
      </c>
      <c r="G400" s="530"/>
      <c r="H400" s="528" t="s">
        <v>1663</v>
      </c>
      <c r="I400" s="529"/>
      <c r="J400" s="318" t="s">
        <v>893</v>
      </c>
      <c r="K400" s="318" t="s">
        <v>894</v>
      </c>
      <c r="L400" s="325"/>
      <c r="M400" s="325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</row>
    <row r="401" spans="1:24" s="195" customFormat="1" ht="16.5" customHeight="1">
      <c r="A401" s="194" t="s">
        <v>727</v>
      </c>
      <c r="B401" s="517" t="s">
        <v>1656</v>
      </c>
      <c r="C401" s="518"/>
      <c r="D401" s="518"/>
      <c r="E401" s="519"/>
      <c r="F401" s="500">
        <v>100</v>
      </c>
      <c r="G401" s="501"/>
      <c r="H401" s="498">
        <v>2</v>
      </c>
      <c r="I401" s="498"/>
      <c r="J401" s="192">
        <v>17.368209255533202</v>
      </c>
      <c r="K401" s="202">
        <f t="shared" ref="K401:K410" si="28">J401*0.9*70</f>
        <v>1094.1971830985917</v>
      </c>
      <c r="L401" s="222"/>
      <c r="M401" s="222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</row>
    <row r="402" spans="1:24" s="195" customFormat="1" ht="16.5" customHeight="1">
      <c r="A402" s="194" t="s">
        <v>728</v>
      </c>
      <c r="B402" s="520"/>
      <c r="C402" s="521"/>
      <c r="D402" s="521"/>
      <c r="E402" s="522"/>
      <c r="F402" s="500">
        <v>125</v>
      </c>
      <c r="G402" s="501"/>
      <c r="H402" s="498">
        <v>2</v>
      </c>
      <c r="I402" s="498"/>
      <c r="J402" s="192">
        <v>17.682092555331991</v>
      </c>
      <c r="K402" s="202">
        <f t="shared" si="28"/>
        <v>1113.9718309859154</v>
      </c>
      <c r="L402" s="222"/>
      <c r="M402" s="222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</row>
    <row r="403" spans="1:24" s="195" customFormat="1" ht="16.5" customHeight="1">
      <c r="A403" s="194" t="s">
        <v>729</v>
      </c>
      <c r="B403" s="520"/>
      <c r="C403" s="521"/>
      <c r="D403" s="521"/>
      <c r="E403" s="522"/>
      <c r="F403" s="500">
        <v>160</v>
      </c>
      <c r="G403" s="501"/>
      <c r="H403" s="498">
        <v>3</v>
      </c>
      <c r="I403" s="498"/>
      <c r="J403" s="192">
        <v>18.536483931947068</v>
      </c>
      <c r="K403" s="202">
        <f t="shared" si="28"/>
        <v>1167.7984877126653</v>
      </c>
      <c r="L403" s="222"/>
      <c r="M403" s="222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</row>
    <row r="404" spans="1:24" s="195" customFormat="1" ht="16.5" customHeight="1">
      <c r="A404" s="194" t="s">
        <v>730</v>
      </c>
      <c r="B404" s="520"/>
      <c r="C404" s="521"/>
      <c r="D404" s="521"/>
      <c r="E404" s="522"/>
      <c r="F404" s="500">
        <v>200</v>
      </c>
      <c r="G404" s="501"/>
      <c r="H404" s="498">
        <v>3</v>
      </c>
      <c r="I404" s="498"/>
      <c r="J404" s="192">
        <v>20.400000000000006</v>
      </c>
      <c r="K404" s="202">
        <f t="shared" si="28"/>
        <v>1285.2000000000005</v>
      </c>
      <c r="L404" s="222"/>
      <c r="M404" s="222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</row>
    <row r="405" spans="1:24" s="195" customFormat="1" ht="16.5" customHeight="1">
      <c r="A405" s="194" t="s">
        <v>731</v>
      </c>
      <c r="B405" s="520"/>
      <c r="C405" s="521"/>
      <c r="D405" s="521"/>
      <c r="E405" s="522"/>
      <c r="F405" s="500">
        <v>250</v>
      </c>
      <c r="G405" s="501"/>
      <c r="H405" s="498">
        <v>3</v>
      </c>
      <c r="I405" s="498"/>
      <c r="J405" s="192">
        <v>22.012861736334401</v>
      </c>
      <c r="K405" s="202">
        <f t="shared" si="28"/>
        <v>1386.8102893890673</v>
      </c>
      <c r="L405" s="222"/>
      <c r="M405" s="222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</row>
    <row r="406" spans="1:24" s="195" customFormat="1" ht="16.5" customHeight="1">
      <c r="A406" s="194" t="s">
        <v>732</v>
      </c>
      <c r="B406" s="520"/>
      <c r="C406" s="521"/>
      <c r="D406" s="521"/>
      <c r="E406" s="522"/>
      <c r="F406" s="500">
        <v>315</v>
      </c>
      <c r="G406" s="501"/>
      <c r="H406" s="498">
        <v>3</v>
      </c>
      <c r="I406" s="498"/>
      <c r="J406" s="192">
        <v>24.839745403111735</v>
      </c>
      <c r="K406" s="202">
        <f t="shared" si="28"/>
        <v>1564.9039603960393</v>
      </c>
      <c r="L406" s="222"/>
      <c r="M406" s="222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</row>
    <row r="407" spans="1:24" s="195" customFormat="1" ht="16.5" customHeight="1">
      <c r="A407" s="194" t="s">
        <v>733</v>
      </c>
      <c r="B407" s="520"/>
      <c r="C407" s="521"/>
      <c r="D407" s="521"/>
      <c r="E407" s="522"/>
      <c r="F407" s="500">
        <v>355</v>
      </c>
      <c r="G407" s="501"/>
      <c r="H407" s="498">
        <v>3</v>
      </c>
      <c r="I407" s="498"/>
      <c r="J407" s="192">
        <v>33.504702194357364</v>
      </c>
      <c r="K407" s="202">
        <f t="shared" si="28"/>
        <v>2110.7962382445139</v>
      </c>
      <c r="L407" s="222"/>
      <c r="M407" s="222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</row>
    <row r="408" spans="1:24" s="195" customFormat="1" ht="16.5" customHeight="1">
      <c r="A408" s="194" t="s">
        <v>734</v>
      </c>
      <c r="B408" s="520"/>
      <c r="C408" s="521"/>
      <c r="D408" s="521"/>
      <c r="E408" s="522"/>
      <c r="F408" s="500">
        <v>400</v>
      </c>
      <c r="G408" s="501"/>
      <c r="H408" s="498">
        <v>5</v>
      </c>
      <c r="I408" s="498"/>
      <c r="J408" s="192">
        <v>35.615841584158417</v>
      </c>
      <c r="K408" s="202">
        <f t="shared" si="28"/>
        <v>2243.7980198019804</v>
      </c>
      <c r="L408" s="222"/>
      <c r="M408" s="222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</row>
    <row r="409" spans="1:24" s="195" customFormat="1" ht="16.5" customHeight="1">
      <c r="A409" s="194" t="s">
        <v>689</v>
      </c>
      <c r="B409" s="520"/>
      <c r="C409" s="521"/>
      <c r="D409" s="521"/>
      <c r="E409" s="522"/>
      <c r="F409" s="500">
        <v>450</v>
      </c>
      <c r="G409" s="501"/>
      <c r="H409" s="498">
        <v>5</v>
      </c>
      <c r="I409" s="498"/>
      <c r="J409" s="192">
        <v>41.4</v>
      </c>
      <c r="K409" s="202">
        <f t="shared" si="28"/>
        <v>2608.1999999999998</v>
      </c>
      <c r="L409" s="222"/>
      <c r="M409" s="222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</row>
    <row r="410" spans="1:24" s="195" customFormat="1" ht="16.5" customHeight="1">
      <c r="A410" s="194" t="s">
        <v>690</v>
      </c>
      <c r="B410" s="523"/>
      <c r="C410" s="524"/>
      <c r="D410" s="524"/>
      <c r="E410" s="525"/>
      <c r="F410" s="500">
        <v>500</v>
      </c>
      <c r="G410" s="501"/>
      <c r="H410" s="498">
        <v>6</v>
      </c>
      <c r="I410" s="498"/>
      <c r="J410" s="192">
        <v>44.498432601880879</v>
      </c>
      <c r="K410" s="202">
        <f t="shared" si="28"/>
        <v>2803.4012539184951</v>
      </c>
      <c r="L410" s="222"/>
      <c r="M410" s="222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</row>
    <row r="411" spans="1:24" s="195" customFormat="1" ht="16.5" customHeight="1">
      <c r="A411" s="449"/>
      <c r="B411" s="450"/>
      <c r="C411" s="450"/>
      <c r="D411" s="450"/>
      <c r="E411" s="450"/>
      <c r="F411" s="450"/>
      <c r="G411" s="450"/>
      <c r="H411" s="450"/>
      <c r="I411" s="450"/>
      <c r="J411" s="450"/>
      <c r="K411" s="450"/>
      <c r="L411" s="450"/>
      <c r="M411" s="451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</row>
    <row r="412" spans="1:24" s="197" customFormat="1" ht="15.75" customHeight="1">
      <c r="A412" s="504" t="s">
        <v>1692</v>
      </c>
      <c r="B412" s="505"/>
      <c r="C412" s="505"/>
      <c r="D412" s="505"/>
      <c r="E412" s="505"/>
      <c r="F412" s="505"/>
      <c r="G412" s="505"/>
      <c r="H412" s="505"/>
      <c r="I412" s="505"/>
      <c r="J412" s="505"/>
      <c r="K412" s="505"/>
      <c r="L412" s="505"/>
      <c r="M412" s="505"/>
    </row>
    <row r="413" spans="1:24" s="195" customFormat="1" ht="15.75" customHeight="1">
      <c r="A413" s="204"/>
      <c r="B413" s="440" t="s">
        <v>1659</v>
      </c>
      <c r="C413" s="440"/>
      <c r="D413" s="440"/>
      <c r="E413" s="440"/>
      <c r="F413" s="440"/>
      <c r="G413" s="205"/>
      <c r="H413" s="223" t="s">
        <v>1602</v>
      </c>
      <c r="I413" s="223"/>
      <c r="J413" s="223"/>
      <c r="K413" s="223"/>
      <c r="L413" s="208"/>
      <c r="M413" s="209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</row>
    <row r="414" spans="1:24" s="195" customFormat="1" ht="15.75" customHeight="1">
      <c r="A414" s="210"/>
      <c r="B414" s="441"/>
      <c r="C414" s="441"/>
      <c r="D414" s="441"/>
      <c r="E414" s="441"/>
      <c r="F414" s="441"/>
      <c r="G414" s="211"/>
      <c r="H414" s="224" t="s">
        <v>1658</v>
      </c>
      <c r="I414" s="224"/>
      <c r="J414" s="212"/>
      <c r="K414" s="213"/>
      <c r="L414" s="214"/>
      <c r="M414" s="215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</row>
    <row r="415" spans="1:24" s="195" customFormat="1" ht="15.75" customHeight="1">
      <c r="A415" s="210"/>
      <c r="B415" s="441"/>
      <c r="C415" s="441"/>
      <c r="D415" s="441"/>
      <c r="E415" s="441"/>
      <c r="F415" s="441"/>
      <c r="G415" s="211"/>
      <c r="H415" s="224" t="s">
        <v>1603</v>
      </c>
      <c r="I415" s="224"/>
      <c r="J415" s="212"/>
      <c r="K415" s="213"/>
      <c r="L415" s="214"/>
      <c r="M415" s="215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</row>
    <row r="416" spans="1:24" s="195" customFormat="1" ht="15.75" customHeight="1">
      <c r="A416" s="210"/>
      <c r="B416" s="441"/>
      <c r="C416" s="441"/>
      <c r="D416" s="441"/>
      <c r="E416" s="441"/>
      <c r="F416" s="441"/>
      <c r="G416" s="211"/>
      <c r="H416" s="224" t="s">
        <v>1665</v>
      </c>
      <c r="I416" s="224"/>
      <c r="J416" s="212"/>
      <c r="K416" s="213"/>
      <c r="L416" s="214"/>
      <c r="M416" s="215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</row>
    <row r="417" spans="1:24" s="195" customFormat="1" ht="15.75" customHeight="1">
      <c r="A417" s="216"/>
      <c r="B417" s="442"/>
      <c r="C417" s="442"/>
      <c r="D417" s="442"/>
      <c r="E417" s="442"/>
      <c r="F417" s="442"/>
      <c r="G417" s="217"/>
      <c r="H417" s="217"/>
      <c r="I417" s="225"/>
      <c r="J417" s="218"/>
      <c r="K417" s="219"/>
      <c r="L417" s="220"/>
      <c r="M417" s="221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</row>
    <row r="418" spans="1:24" s="195" customFormat="1" ht="40.5" customHeight="1">
      <c r="A418" s="324" t="s">
        <v>77</v>
      </c>
      <c r="B418" s="528" t="s">
        <v>1331</v>
      </c>
      <c r="C418" s="530"/>
      <c r="D418" s="530"/>
      <c r="E418" s="529"/>
      <c r="F418" s="528" t="s">
        <v>1653</v>
      </c>
      <c r="G418" s="530"/>
      <c r="H418" s="528" t="s">
        <v>1663</v>
      </c>
      <c r="I418" s="529"/>
      <c r="J418" s="318" t="s">
        <v>893</v>
      </c>
      <c r="K418" s="318" t="s">
        <v>894</v>
      </c>
      <c r="L418" s="325"/>
      <c r="M418" s="325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</row>
    <row r="419" spans="1:24" s="195" customFormat="1" ht="16.5" customHeight="1">
      <c r="A419" s="194" t="s">
        <v>739</v>
      </c>
      <c r="B419" s="517" t="s">
        <v>1656</v>
      </c>
      <c r="C419" s="534"/>
      <c r="D419" s="534"/>
      <c r="E419" s="535"/>
      <c r="F419" s="498">
        <v>100</v>
      </c>
      <c r="G419" s="498"/>
      <c r="H419" s="498">
        <v>2</v>
      </c>
      <c r="I419" s="498"/>
      <c r="J419" s="192">
        <v>26.25</v>
      </c>
      <c r="K419" s="202">
        <f t="shared" ref="K419:K429" si="29">J419*0.9*70</f>
        <v>1653.75</v>
      </c>
      <c r="L419" s="222"/>
      <c r="M419" s="222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</row>
    <row r="420" spans="1:24" s="195" customFormat="1" ht="16.5" customHeight="1">
      <c r="A420" s="194" t="s">
        <v>740</v>
      </c>
      <c r="B420" s="536"/>
      <c r="C420" s="537"/>
      <c r="D420" s="537"/>
      <c r="E420" s="538"/>
      <c r="F420" s="498">
        <v>125</v>
      </c>
      <c r="G420" s="498"/>
      <c r="H420" s="498">
        <v>2</v>
      </c>
      <c r="I420" s="498"/>
      <c r="J420" s="192">
        <v>27.825000000000003</v>
      </c>
      <c r="K420" s="202">
        <f t="shared" si="29"/>
        <v>1752.9750000000004</v>
      </c>
      <c r="L420" s="222"/>
      <c r="M420" s="222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</row>
    <row r="421" spans="1:24" s="195" customFormat="1" ht="16.5" customHeight="1">
      <c r="A421" s="194" t="s">
        <v>741</v>
      </c>
      <c r="B421" s="536"/>
      <c r="C421" s="537"/>
      <c r="D421" s="537"/>
      <c r="E421" s="538"/>
      <c r="F421" s="498">
        <v>160</v>
      </c>
      <c r="G421" s="498"/>
      <c r="H421" s="498">
        <v>3</v>
      </c>
      <c r="I421" s="498"/>
      <c r="J421" s="192">
        <v>30.450000000000003</v>
      </c>
      <c r="K421" s="202">
        <f t="shared" si="29"/>
        <v>1918.3500000000004</v>
      </c>
      <c r="L421" s="222"/>
      <c r="M421" s="222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</row>
    <row r="422" spans="1:24" s="195" customFormat="1" ht="16.5" customHeight="1">
      <c r="A422" s="194" t="s">
        <v>742</v>
      </c>
      <c r="B422" s="536"/>
      <c r="C422" s="537"/>
      <c r="D422" s="537"/>
      <c r="E422" s="538"/>
      <c r="F422" s="498">
        <v>200</v>
      </c>
      <c r="G422" s="498"/>
      <c r="H422" s="498">
        <v>3</v>
      </c>
      <c r="I422" s="498"/>
      <c r="J422" s="192">
        <v>34.125</v>
      </c>
      <c r="K422" s="202">
        <f t="shared" si="29"/>
        <v>2149.875</v>
      </c>
      <c r="L422" s="222"/>
      <c r="M422" s="222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</row>
    <row r="423" spans="1:24" s="195" customFormat="1" ht="16.5" customHeight="1">
      <c r="A423" s="194" t="s">
        <v>743</v>
      </c>
      <c r="B423" s="536"/>
      <c r="C423" s="537"/>
      <c r="D423" s="537"/>
      <c r="E423" s="538"/>
      <c r="F423" s="498">
        <v>250</v>
      </c>
      <c r="G423" s="498"/>
      <c r="H423" s="498">
        <v>3</v>
      </c>
      <c r="I423" s="498"/>
      <c r="J423" s="192">
        <v>38.744999999999997</v>
      </c>
      <c r="K423" s="202">
        <f t="shared" si="29"/>
        <v>2440.9349999999999</v>
      </c>
      <c r="L423" s="222"/>
      <c r="M423" s="222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</row>
    <row r="424" spans="1:24" s="195" customFormat="1" ht="16.5" customHeight="1">
      <c r="A424" s="194" t="s">
        <v>744</v>
      </c>
      <c r="B424" s="536"/>
      <c r="C424" s="537"/>
      <c r="D424" s="537"/>
      <c r="E424" s="538"/>
      <c r="F424" s="498">
        <v>315</v>
      </c>
      <c r="G424" s="498"/>
      <c r="H424" s="498">
        <v>3</v>
      </c>
      <c r="I424" s="498"/>
      <c r="J424" s="192">
        <v>44.835000000000008</v>
      </c>
      <c r="K424" s="202">
        <f t="shared" si="29"/>
        <v>2824.6050000000005</v>
      </c>
      <c r="L424" s="222"/>
      <c r="M424" s="222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</row>
    <row r="425" spans="1:24" s="195" customFormat="1" ht="16.5" customHeight="1">
      <c r="A425" s="194" t="s">
        <v>745</v>
      </c>
      <c r="B425" s="536"/>
      <c r="C425" s="537"/>
      <c r="D425" s="537"/>
      <c r="E425" s="538"/>
      <c r="F425" s="498">
        <v>355</v>
      </c>
      <c r="G425" s="498"/>
      <c r="H425" s="498">
        <v>3</v>
      </c>
      <c r="I425" s="498"/>
      <c r="J425" s="192">
        <v>53.550000000000004</v>
      </c>
      <c r="K425" s="202">
        <f t="shared" si="29"/>
        <v>3373.6500000000005</v>
      </c>
      <c r="L425" s="222"/>
      <c r="M425" s="222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</row>
    <row r="426" spans="1:24" s="195" customFormat="1" ht="16.5" customHeight="1">
      <c r="A426" s="194" t="s">
        <v>746</v>
      </c>
      <c r="B426" s="536"/>
      <c r="C426" s="537"/>
      <c r="D426" s="537"/>
      <c r="E426" s="538"/>
      <c r="F426" s="498">
        <v>400</v>
      </c>
      <c r="G426" s="498"/>
      <c r="H426" s="498">
        <v>5</v>
      </c>
      <c r="I426" s="498"/>
      <c r="J426" s="192">
        <v>63</v>
      </c>
      <c r="K426" s="202">
        <f t="shared" si="29"/>
        <v>3969</v>
      </c>
      <c r="L426" s="222"/>
      <c r="M426" s="222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</row>
    <row r="427" spans="1:24" s="195" customFormat="1" ht="16.5" customHeight="1">
      <c r="A427" s="194" t="s">
        <v>67</v>
      </c>
      <c r="B427" s="536"/>
      <c r="C427" s="537"/>
      <c r="D427" s="537"/>
      <c r="E427" s="538"/>
      <c r="F427" s="498">
        <v>450</v>
      </c>
      <c r="G427" s="498"/>
      <c r="H427" s="498">
        <v>5</v>
      </c>
      <c r="I427" s="498"/>
      <c r="J427" s="192">
        <v>72.975000000000009</v>
      </c>
      <c r="K427" s="202">
        <f t="shared" si="29"/>
        <v>4597.4250000000011</v>
      </c>
      <c r="L427" s="222"/>
      <c r="M427" s="222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</row>
    <row r="428" spans="1:24" s="195" customFormat="1" ht="16.5" customHeight="1">
      <c r="A428" s="194" t="s">
        <v>68</v>
      </c>
      <c r="B428" s="536"/>
      <c r="C428" s="537"/>
      <c r="D428" s="537"/>
      <c r="E428" s="538"/>
      <c r="F428" s="498">
        <v>500</v>
      </c>
      <c r="G428" s="498"/>
      <c r="H428" s="498">
        <v>6</v>
      </c>
      <c r="I428" s="498"/>
      <c r="J428" s="192">
        <v>82.424999999999997</v>
      </c>
      <c r="K428" s="202">
        <f t="shared" ref="K428" si="30">J428*0.9*70</f>
        <v>5192.7750000000005</v>
      </c>
      <c r="L428" s="222"/>
      <c r="M428" s="222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</row>
    <row r="429" spans="1:24" s="195" customFormat="1" ht="16.5" customHeight="1">
      <c r="A429" s="194" t="s">
        <v>69</v>
      </c>
      <c r="B429" s="539"/>
      <c r="C429" s="540"/>
      <c r="D429" s="540"/>
      <c r="E429" s="541"/>
      <c r="F429" s="498">
        <v>630</v>
      </c>
      <c r="G429" s="498"/>
      <c r="H429" s="500">
        <v>6</v>
      </c>
      <c r="I429" s="502"/>
      <c r="J429" s="192">
        <v>108.15</v>
      </c>
      <c r="K429" s="202">
        <f t="shared" si="29"/>
        <v>6813.4500000000007</v>
      </c>
      <c r="L429" s="222"/>
      <c r="M429" s="222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</row>
    <row r="430" spans="1:24" s="195" customFormat="1" ht="16.5" customHeight="1">
      <c r="A430" s="449"/>
      <c r="B430" s="450"/>
      <c r="C430" s="450"/>
      <c r="D430" s="450"/>
      <c r="E430" s="450"/>
      <c r="F430" s="450"/>
      <c r="G430" s="450"/>
      <c r="H430" s="450"/>
      <c r="I430" s="450"/>
      <c r="J430" s="450"/>
      <c r="K430" s="450"/>
      <c r="L430" s="450"/>
      <c r="M430" s="451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</row>
    <row r="431" spans="1:24" s="197" customFormat="1" ht="15.75" customHeight="1">
      <c r="A431" s="504" t="s">
        <v>1691</v>
      </c>
      <c r="B431" s="505"/>
      <c r="C431" s="505"/>
      <c r="D431" s="505"/>
      <c r="E431" s="505"/>
      <c r="F431" s="505"/>
      <c r="G431" s="505"/>
      <c r="H431" s="505"/>
      <c r="I431" s="505"/>
      <c r="J431" s="505"/>
      <c r="K431" s="505"/>
      <c r="L431" s="505"/>
      <c r="M431" s="505"/>
    </row>
    <row r="432" spans="1:24" s="195" customFormat="1" ht="15.75" customHeight="1">
      <c r="A432" s="204"/>
      <c r="B432" s="440" t="s">
        <v>1661</v>
      </c>
      <c r="C432" s="440"/>
      <c r="D432" s="440"/>
      <c r="E432" s="440"/>
      <c r="F432" s="440"/>
      <c r="G432" s="205"/>
      <c r="H432" s="531" t="s">
        <v>1602</v>
      </c>
      <c r="I432" s="531"/>
      <c r="J432" s="531"/>
      <c r="K432" s="531"/>
      <c r="L432" s="208"/>
      <c r="M432" s="209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</row>
    <row r="433" spans="1:24" s="195" customFormat="1" ht="15.75" customHeight="1">
      <c r="A433" s="210"/>
      <c r="B433" s="441"/>
      <c r="C433" s="441"/>
      <c r="D433" s="441"/>
      <c r="E433" s="441"/>
      <c r="F433" s="441"/>
      <c r="G433" s="211"/>
      <c r="H433" s="224" t="s">
        <v>1658</v>
      </c>
      <c r="I433" s="224"/>
      <c r="J433" s="212"/>
      <c r="K433" s="213"/>
      <c r="L433" s="214"/>
      <c r="M433" s="215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</row>
    <row r="434" spans="1:24" s="195" customFormat="1" ht="15.75" customHeight="1">
      <c r="A434" s="210"/>
      <c r="B434" s="441"/>
      <c r="C434" s="441"/>
      <c r="D434" s="441"/>
      <c r="E434" s="441"/>
      <c r="F434" s="441"/>
      <c r="G434" s="211"/>
      <c r="H434" s="224" t="s">
        <v>1603</v>
      </c>
      <c r="I434" s="224"/>
      <c r="J434" s="212"/>
      <c r="K434" s="213"/>
      <c r="L434" s="214"/>
      <c r="M434" s="215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</row>
    <row r="435" spans="1:24" s="195" customFormat="1" ht="15.75" customHeight="1">
      <c r="A435" s="210"/>
      <c r="B435" s="441"/>
      <c r="C435" s="441"/>
      <c r="D435" s="441"/>
      <c r="E435" s="441"/>
      <c r="F435" s="441"/>
      <c r="G435" s="211"/>
      <c r="H435" s="224" t="s">
        <v>1665</v>
      </c>
      <c r="I435" s="224"/>
      <c r="J435" s="212"/>
      <c r="K435" s="213"/>
      <c r="L435" s="214"/>
      <c r="M435" s="215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</row>
    <row r="436" spans="1:24" s="195" customFormat="1" ht="15.75" customHeight="1">
      <c r="A436" s="216"/>
      <c r="B436" s="442"/>
      <c r="C436" s="442"/>
      <c r="D436" s="442"/>
      <c r="E436" s="442"/>
      <c r="F436" s="442"/>
      <c r="G436" s="217"/>
      <c r="H436" s="217"/>
      <c r="I436" s="225"/>
      <c r="J436" s="218"/>
      <c r="K436" s="219"/>
      <c r="L436" s="220"/>
      <c r="M436" s="221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</row>
    <row r="437" spans="1:24" s="195" customFormat="1" ht="40.5" customHeight="1">
      <c r="A437" s="324" t="s">
        <v>77</v>
      </c>
      <c r="B437" s="528" t="s">
        <v>1331</v>
      </c>
      <c r="C437" s="530"/>
      <c r="D437" s="530"/>
      <c r="E437" s="529"/>
      <c r="F437" s="528" t="s">
        <v>1653</v>
      </c>
      <c r="G437" s="530"/>
      <c r="H437" s="530"/>
      <c r="I437" s="529"/>
      <c r="J437" s="318" t="s">
        <v>893</v>
      </c>
      <c r="K437" s="318" t="s">
        <v>894</v>
      </c>
      <c r="L437" s="325"/>
      <c r="M437" s="325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</row>
    <row r="438" spans="1:24" s="195" customFormat="1" ht="16.5" customHeight="1">
      <c r="A438" s="194" t="s">
        <v>3039</v>
      </c>
      <c r="B438" s="517" t="s">
        <v>1662</v>
      </c>
      <c r="C438" s="518"/>
      <c r="D438" s="518"/>
      <c r="E438" s="519"/>
      <c r="F438" s="500">
        <v>100</v>
      </c>
      <c r="G438" s="501"/>
      <c r="H438" s="501"/>
      <c r="I438" s="502"/>
      <c r="J438" s="192">
        <v>15.500333333333334</v>
      </c>
      <c r="K438" s="202">
        <f t="shared" ref="K438:K448" si="31">J438*0.9*70</f>
        <v>976.52100000000007</v>
      </c>
      <c r="L438" s="222"/>
      <c r="M438" s="222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</row>
    <row r="439" spans="1:24" s="195" customFormat="1" ht="16.5" customHeight="1">
      <c r="A439" s="194" t="s">
        <v>3040</v>
      </c>
      <c r="B439" s="520"/>
      <c r="C439" s="521"/>
      <c r="D439" s="521"/>
      <c r="E439" s="522"/>
      <c r="F439" s="500">
        <v>125</v>
      </c>
      <c r="G439" s="501"/>
      <c r="H439" s="501"/>
      <c r="I439" s="502"/>
      <c r="J439" s="192">
        <v>15.894666666666666</v>
      </c>
      <c r="K439" s="202">
        <f t="shared" si="31"/>
        <v>1001.3639999999999</v>
      </c>
      <c r="L439" s="222"/>
      <c r="M439" s="222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</row>
    <row r="440" spans="1:24" s="195" customFormat="1" ht="16.5" customHeight="1">
      <c r="A440" s="194" t="s">
        <v>3041</v>
      </c>
      <c r="B440" s="520"/>
      <c r="C440" s="521"/>
      <c r="D440" s="521"/>
      <c r="E440" s="522"/>
      <c r="F440" s="500">
        <v>160</v>
      </c>
      <c r="G440" s="501"/>
      <c r="H440" s="501"/>
      <c r="I440" s="502"/>
      <c r="J440" s="192">
        <v>18.564000000000004</v>
      </c>
      <c r="K440" s="202">
        <f t="shared" si="31"/>
        <v>1169.5320000000002</v>
      </c>
      <c r="L440" s="222"/>
      <c r="M440" s="222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</row>
    <row r="441" spans="1:24" s="195" customFormat="1" ht="16.5" customHeight="1">
      <c r="A441" s="194" t="s">
        <v>3042</v>
      </c>
      <c r="B441" s="520"/>
      <c r="C441" s="521"/>
      <c r="D441" s="521"/>
      <c r="E441" s="522"/>
      <c r="F441" s="500">
        <v>200</v>
      </c>
      <c r="G441" s="501"/>
      <c r="H441" s="501"/>
      <c r="I441" s="502"/>
      <c r="J441" s="192">
        <v>20.293000000000003</v>
      </c>
      <c r="K441" s="202">
        <f t="shared" si="31"/>
        <v>1278.4590000000003</v>
      </c>
      <c r="L441" s="222"/>
      <c r="M441" s="222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</row>
    <row r="442" spans="1:24" s="195" customFormat="1" ht="16.5" customHeight="1">
      <c r="A442" s="194" t="s">
        <v>3043</v>
      </c>
      <c r="B442" s="520"/>
      <c r="C442" s="521"/>
      <c r="D442" s="521"/>
      <c r="E442" s="522"/>
      <c r="F442" s="500">
        <v>250</v>
      </c>
      <c r="G442" s="501"/>
      <c r="H442" s="501"/>
      <c r="I442" s="502"/>
      <c r="J442" s="192">
        <v>22.628666666666668</v>
      </c>
      <c r="K442" s="202">
        <f t="shared" si="31"/>
        <v>1425.606</v>
      </c>
      <c r="L442" s="222"/>
      <c r="M442" s="222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</row>
    <row r="443" spans="1:24" s="195" customFormat="1" ht="16.5" customHeight="1">
      <c r="A443" s="194" t="s">
        <v>3044</v>
      </c>
      <c r="B443" s="520"/>
      <c r="C443" s="521"/>
      <c r="D443" s="521"/>
      <c r="E443" s="522"/>
      <c r="F443" s="500">
        <v>315</v>
      </c>
      <c r="G443" s="501"/>
      <c r="H443" s="501"/>
      <c r="I443" s="502"/>
      <c r="J443" s="192">
        <v>29.665999999999997</v>
      </c>
      <c r="K443" s="202">
        <f t="shared" si="31"/>
        <v>1868.9579999999999</v>
      </c>
      <c r="L443" s="222"/>
      <c r="M443" s="222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</row>
    <row r="444" spans="1:24" s="195" customFormat="1" ht="16.5" customHeight="1">
      <c r="A444" s="194" t="s">
        <v>3045</v>
      </c>
      <c r="B444" s="520"/>
      <c r="C444" s="521"/>
      <c r="D444" s="521"/>
      <c r="E444" s="522"/>
      <c r="F444" s="500">
        <v>355</v>
      </c>
      <c r="G444" s="501"/>
      <c r="H444" s="501"/>
      <c r="I444" s="502"/>
      <c r="J444" s="192">
        <v>32.608333333333334</v>
      </c>
      <c r="K444" s="202">
        <f t="shared" si="31"/>
        <v>2054.3249999999998</v>
      </c>
      <c r="L444" s="222"/>
      <c r="M444" s="222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</row>
    <row r="445" spans="1:24" s="195" customFormat="1" ht="16.5" customHeight="1">
      <c r="A445" s="194" t="s">
        <v>3046</v>
      </c>
      <c r="B445" s="520"/>
      <c r="C445" s="521"/>
      <c r="D445" s="521"/>
      <c r="E445" s="522"/>
      <c r="F445" s="500">
        <v>400</v>
      </c>
      <c r="G445" s="501"/>
      <c r="H445" s="501"/>
      <c r="I445" s="502"/>
      <c r="J445" s="192">
        <v>36.4</v>
      </c>
      <c r="K445" s="202">
        <f t="shared" si="31"/>
        <v>2293.1999999999998</v>
      </c>
      <c r="L445" s="222"/>
      <c r="M445" s="222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</row>
    <row r="446" spans="1:24" s="195" customFormat="1" ht="16.5" customHeight="1">
      <c r="A446" s="194" t="s">
        <v>204</v>
      </c>
      <c r="B446" s="520"/>
      <c r="C446" s="521"/>
      <c r="D446" s="521"/>
      <c r="E446" s="522"/>
      <c r="F446" s="500">
        <v>450</v>
      </c>
      <c r="G446" s="501"/>
      <c r="H446" s="501"/>
      <c r="I446" s="502"/>
      <c r="J446" s="192">
        <v>39.433333333333337</v>
      </c>
      <c r="K446" s="202">
        <f t="shared" si="31"/>
        <v>2484.3000000000002</v>
      </c>
      <c r="L446" s="222"/>
      <c r="M446" s="222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</row>
    <row r="447" spans="1:24" s="195" customFormat="1" ht="16.5" customHeight="1">
      <c r="A447" s="194" t="s">
        <v>205</v>
      </c>
      <c r="B447" s="520"/>
      <c r="C447" s="521"/>
      <c r="D447" s="521"/>
      <c r="E447" s="522"/>
      <c r="F447" s="500">
        <v>500</v>
      </c>
      <c r="G447" s="501"/>
      <c r="H447" s="501"/>
      <c r="I447" s="502"/>
      <c r="J447" s="192">
        <v>42.466666666666661</v>
      </c>
      <c r="K447" s="202">
        <f t="shared" si="31"/>
        <v>2675.4</v>
      </c>
      <c r="L447" s="222"/>
      <c r="M447" s="222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</row>
    <row r="448" spans="1:24" s="195" customFormat="1" ht="16.5" customHeight="1">
      <c r="A448" s="194" t="s">
        <v>206</v>
      </c>
      <c r="B448" s="523"/>
      <c r="C448" s="524"/>
      <c r="D448" s="524"/>
      <c r="E448" s="525"/>
      <c r="F448" s="500">
        <v>630</v>
      </c>
      <c r="G448" s="501"/>
      <c r="H448" s="501"/>
      <c r="I448" s="502"/>
      <c r="J448" s="192">
        <v>54.6</v>
      </c>
      <c r="K448" s="202">
        <f t="shared" si="31"/>
        <v>3439.8</v>
      </c>
      <c r="L448" s="222"/>
      <c r="M448" s="222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</row>
    <row r="449" spans="1:24" s="195" customFormat="1" ht="16.5" customHeight="1">
      <c r="A449" s="449"/>
      <c r="B449" s="450"/>
      <c r="C449" s="450"/>
      <c r="D449" s="450"/>
      <c r="E449" s="450"/>
      <c r="F449" s="450"/>
      <c r="G449" s="450"/>
      <c r="H449" s="450"/>
      <c r="I449" s="450"/>
      <c r="J449" s="450"/>
      <c r="K449" s="450"/>
      <c r="L449" s="450"/>
      <c r="M449" s="451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</row>
    <row r="450" spans="1:24" s="197" customFormat="1" ht="15.75" customHeight="1">
      <c r="A450" s="504" t="s">
        <v>1690</v>
      </c>
      <c r="B450" s="505"/>
      <c r="C450" s="505"/>
      <c r="D450" s="505"/>
      <c r="E450" s="505"/>
      <c r="F450" s="505"/>
      <c r="G450" s="505"/>
      <c r="H450" s="505"/>
      <c r="I450" s="505"/>
      <c r="J450" s="505"/>
      <c r="K450" s="505"/>
      <c r="L450" s="505"/>
      <c r="M450" s="505"/>
    </row>
    <row r="451" spans="1:24" s="195" customFormat="1" ht="15.75" customHeight="1">
      <c r="A451" s="204"/>
      <c r="B451" s="440" t="s">
        <v>1664</v>
      </c>
      <c r="C451" s="440"/>
      <c r="D451" s="440"/>
      <c r="E451" s="440"/>
      <c r="F451" s="440"/>
      <c r="G451" s="205"/>
      <c r="H451" s="223" t="s">
        <v>1602</v>
      </c>
      <c r="I451" s="223"/>
      <c r="J451" s="223"/>
      <c r="K451" s="223"/>
      <c r="L451" s="208"/>
      <c r="M451" s="209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</row>
    <row r="452" spans="1:24" s="195" customFormat="1" ht="15.75" customHeight="1">
      <c r="A452" s="210"/>
      <c r="B452" s="441"/>
      <c r="C452" s="441"/>
      <c r="D452" s="441"/>
      <c r="E452" s="441"/>
      <c r="F452" s="441"/>
      <c r="G452" s="211"/>
      <c r="H452" s="224" t="s">
        <v>1658</v>
      </c>
      <c r="I452" s="224"/>
      <c r="J452" s="212"/>
      <c r="K452" s="213"/>
      <c r="L452" s="214"/>
      <c r="M452" s="215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</row>
    <row r="453" spans="1:24" s="195" customFormat="1" ht="15.75" customHeight="1">
      <c r="A453" s="210"/>
      <c r="B453" s="441"/>
      <c r="C453" s="441"/>
      <c r="D453" s="441"/>
      <c r="E453" s="441"/>
      <c r="F453" s="441"/>
      <c r="G453" s="211"/>
      <c r="H453" s="224" t="s">
        <v>1603</v>
      </c>
      <c r="I453" s="224"/>
      <c r="J453" s="212"/>
      <c r="K453" s="213"/>
      <c r="L453" s="214"/>
      <c r="M453" s="215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</row>
    <row r="454" spans="1:24" s="195" customFormat="1" ht="15.75" customHeight="1">
      <c r="A454" s="210"/>
      <c r="B454" s="441"/>
      <c r="C454" s="441"/>
      <c r="D454" s="441"/>
      <c r="E454" s="441"/>
      <c r="F454" s="441"/>
      <c r="G454" s="211"/>
      <c r="H454" s="224" t="s">
        <v>1665</v>
      </c>
      <c r="I454" s="224"/>
      <c r="J454" s="212"/>
      <c r="K454" s="213"/>
      <c r="L454" s="214"/>
      <c r="M454" s="215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</row>
    <row r="455" spans="1:24" s="195" customFormat="1" ht="15.75" customHeight="1">
      <c r="A455" s="216"/>
      <c r="B455" s="442"/>
      <c r="C455" s="442"/>
      <c r="D455" s="442"/>
      <c r="E455" s="442"/>
      <c r="F455" s="442"/>
      <c r="G455" s="217"/>
      <c r="I455" s="225"/>
      <c r="J455" s="218"/>
      <c r="K455" s="219"/>
      <c r="L455" s="220"/>
      <c r="M455" s="221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</row>
    <row r="456" spans="1:24" s="195" customFormat="1" ht="40.5" customHeight="1">
      <c r="A456" s="324" t="s">
        <v>77</v>
      </c>
      <c r="B456" s="528" t="s">
        <v>1331</v>
      </c>
      <c r="C456" s="530"/>
      <c r="D456" s="530"/>
      <c r="E456" s="529"/>
      <c r="F456" s="506" t="s">
        <v>1653</v>
      </c>
      <c r="G456" s="506"/>
      <c r="H456" s="528" t="s">
        <v>1663</v>
      </c>
      <c r="I456" s="529"/>
      <c r="J456" s="318" t="s">
        <v>893</v>
      </c>
      <c r="K456" s="318" t="s">
        <v>894</v>
      </c>
      <c r="L456" s="325"/>
      <c r="M456" s="325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</row>
    <row r="457" spans="1:24" s="195" customFormat="1" ht="16.5" customHeight="1">
      <c r="A457" s="194" t="s">
        <v>516</v>
      </c>
      <c r="B457" s="517" t="s">
        <v>1662</v>
      </c>
      <c r="C457" s="518"/>
      <c r="D457" s="518"/>
      <c r="E457" s="519"/>
      <c r="F457" s="500">
        <v>100</v>
      </c>
      <c r="G457" s="501"/>
      <c r="H457" s="498">
        <v>2</v>
      </c>
      <c r="I457" s="498"/>
      <c r="J457" s="202">
        <v>890.43499999999995</v>
      </c>
      <c r="K457" s="202">
        <f t="shared" ref="K457:K465" si="32">J457*0.9</f>
        <v>801.39149999999995</v>
      </c>
      <c r="L457" s="203"/>
      <c r="M457" s="203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</row>
    <row r="458" spans="1:24" s="195" customFormat="1" ht="16.5" customHeight="1">
      <c r="A458" s="194" t="s">
        <v>517</v>
      </c>
      <c r="B458" s="520"/>
      <c r="C458" s="521"/>
      <c r="D458" s="521"/>
      <c r="E458" s="522"/>
      <c r="F458" s="500">
        <v>125</v>
      </c>
      <c r="G458" s="501"/>
      <c r="H458" s="498">
        <v>2</v>
      </c>
      <c r="I458" s="498"/>
      <c r="J458" s="202">
        <v>959.59500000000014</v>
      </c>
      <c r="K458" s="202">
        <f t="shared" si="32"/>
        <v>863.63550000000009</v>
      </c>
      <c r="L458" s="203"/>
      <c r="M458" s="203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</row>
    <row r="459" spans="1:24" s="195" customFormat="1" ht="16.5" customHeight="1">
      <c r="A459" s="194" t="s">
        <v>518</v>
      </c>
      <c r="B459" s="520"/>
      <c r="C459" s="521"/>
      <c r="D459" s="521"/>
      <c r="E459" s="522"/>
      <c r="F459" s="500">
        <v>160</v>
      </c>
      <c r="G459" s="501"/>
      <c r="H459" s="498">
        <v>3</v>
      </c>
      <c r="I459" s="498"/>
      <c r="J459" s="202">
        <v>1110.9775950000003</v>
      </c>
      <c r="K459" s="202">
        <f t="shared" si="32"/>
        <v>999.87983550000024</v>
      </c>
      <c r="L459" s="203"/>
      <c r="M459" s="203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</row>
    <row r="460" spans="1:24" s="195" customFormat="1" ht="16.5" customHeight="1">
      <c r="A460" s="194" t="s">
        <v>519</v>
      </c>
      <c r="B460" s="520"/>
      <c r="C460" s="521"/>
      <c r="D460" s="521"/>
      <c r="E460" s="522"/>
      <c r="F460" s="500">
        <v>200</v>
      </c>
      <c r="G460" s="501"/>
      <c r="H460" s="498">
        <v>3</v>
      </c>
      <c r="I460" s="498"/>
      <c r="J460" s="202">
        <v>1262.17</v>
      </c>
      <c r="K460" s="202">
        <f t="shared" si="32"/>
        <v>1135.9530000000002</v>
      </c>
      <c r="L460" s="203"/>
      <c r="M460" s="203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</row>
    <row r="461" spans="1:24" s="195" customFormat="1" ht="16.5" customHeight="1">
      <c r="A461" s="194" t="s">
        <v>520</v>
      </c>
      <c r="B461" s="520"/>
      <c r="C461" s="521"/>
      <c r="D461" s="521"/>
      <c r="E461" s="522"/>
      <c r="F461" s="500">
        <v>250</v>
      </c>
      <c r="G461" s="501"/>
      <c r="H461" s="498">
        <v>3</v>
      </c>
      <c r="I461" s="498"/>
      <c r="J461" s="202">
        <v>1443.7149999999999</v>
      </c>
      <c r="K461" s="202">
        <f t="shared" si="32"/>
        <v>1299.3434999999999</v>
      </c>
      <c r="L461" s="203"/>
      <c r="M461" s="203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</row>
    <row r="462" spans="1:24" s="195" customFormat="1" ht="16.5" customHeight="1">
      <c r="A462" s="194" t="s">
        <v>521</v>
      </c>
      <c r="B462" s="520"/>
      <c r="C462" s="521"/>
      <c r="D462" s="521"/>
      <c r="E462" s="522"/>
      <c r="F462" s="500">
        <v>315</v>
      </c>
      <c r="G462" s="501"/>
      <c r="H462" s="498">
        <v>3</v>
      </c>
      <c r="I462" s="498"/>
      <c r="J462" s="202">
        <v>1877.0715600000005</v>
      </c>
      <c r="K462" s="202">
        <f t="shared" si="32"/>
        <v>1689.3644040000006</v>
      </c>
      <c r="L462" s="203"/>
      <c r="M462" s="203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</row>
    <row r="463" spans="1:24" s="195" customFormat="1" ht="16.5" customHeight="1">
      <c r="A463" s="194" t="s">
        <v>522</v>
      </c>
      <c r="B463" s="520"/>
      <c r="C463" s="521"/>
      <c r="D463" s="521"/>
      <c r="E463" s="522"/>
      <c r="F463" s="500">
        <v>355</v>
      </c>
      <c r="G463" s="501"/>
      <c r="H463" s="498">
        <v>5</v>
      </c>
      <c r="I463" s="498"/>
      <c r="J463" s="202">
        <v>2057.5100000000002</v>
      </c>
      <c r="K463" s="202">
        <f t="shared" si="32"/>
        <v>1851.7590000000002</v>
      </c>
      <c r="L463" s="203"/>
      <c r="M463" s="203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</row>
    <row r="464" spans="1:24" s="195" customFormat="1" ht="16.5" customHeight="1">
      <c r="A464" s="194" t="s">
        <v>523</v>
      </c>
      <c r="B464" s="520"/>
      <c r="C464" s="521"/>
      <c r="D464" s="521"/>
      <c r="E464" s="522"/>
      <c r="F464" s="500">
        <v>400</v>
      </c>
      <c r="G464" s="501"/>
      <c r="H464" s="498">
        <v>5</v>
      </c>
      <c r="I464" s="498"/>
      <c r="J464" s="202">
        <v>2351.44</v>
      </c>
      <c r="K464" s="202">
        <f t="shared" si="32"/>
        <v>2116.2960000000003</v>
      </c>
      <c r="L464" s="203"/>
      <c r="M464" s="203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</row>
    <row r="465" spans="1:24" s="195" customFormat="1" ht="16.5" customHeight="1">
      <c r="A465" s="194" t="s">
        <v>818</v>
      </c>
      <c r="B465" s="523"/>
      <c r="C465" s="524"/>
      <c r="D465" s="524"/>
      <c r="E465" s="525"/>
      <c r="F465" s="500">
        <v>500</v>
      </c>
      <c r="G465" s="501"/>
      <c r="H465" s="498">
        <v>6</v>
      </c>
      <c r="I465" s="498"/>
      <c r="J465" s="202">
        <v>3847.0249999999996</v>
      </c>
      <c r="K465" s="202">
        <f t="shared" si="32"/>
        <v>3462.3224999999998</v>
      </c>
      <c r="L465" s="203"/>
      <c r="M465" s="203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</row>
    <row r="466" spans="1:24" s="195" customFormat="1" ht="16.5" customHeight="1">
      <c r="A466" s="449"/>
      <c r="B466" s="450"/>
      <c r="C466" s="450"/>
      <c r="D466" s="450"/>
      <c r="E466" s="450"/>
      <c r="F466" s="450"/>
      <c r="G466" s="450"/>
      <c r="H466" s="450"/>
      <c r="I466" s="450"/>
      <c r="J466" s="450"/>
      <c r="K466" s="450"/>
      <c r="L466" s="450"/>
      <c r="M466" s="451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</row>
    <row r="467" spans="1:24" s="197" customFormat="1" ht="15.75" customHeight="1">
      <c r="A467" s="504" t="s">
        <v>1689</v>
      </c>
      <c r="B467" s="505"/>
      <c r="C467" s="505"/>
      <c r="D467" s="505"/>
      <c r="E467" s="505"/>
      <c r="F467" s="505"/>
      <c r="G467" s="505"/>
      <c r="H467" s="505"/>
      <c r="I467" s="505"/>
      <c r="J467" s="505"/>
      <c r="K467" s="505"/>
      <c r="L467" s="505"/>
      <c r="M467" s="505"/>
    </row>
    <row r="468" spans="1:24" s="195" customFormat="1" ht="15.75" customHeight="1">
      <c r="A468" s="204"/>
      <c r="B468" s="440" t="s">
        <v>1666</v>
      </c>
      <c r="C468" s="440"/>
      <c r="D468" s="440"/>
      <c r="E468" s="440"/>
      <c r="F468" s="440"/>
      <c r="G468" s="205"/>
      <c r="H468" s="531" t="s">
        <v>1602</v>
      </c>
      <c r="I468" s="531"/>
      <c r="J468" s="531"/>
      <c r="K468" s="531"/>
      <c r="L468" s="208"/>
      <c r="M468" s="209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</row>
    <row r="469" spans="1:24" s="195" customFormat="1" ht="15.75" customHeight="1">
      <c r="A469" s="210"/>
      <c r="B469" s="441"/>
      <c r="C469" s="441"/>
      <c r="D469" s="441"/>
      <c r="E469" s="441"/>
      <c r="F469" s="441"/>
      <c r="G469" s="211"/>
      <c r="H469" s="224" t="s">
        <v>2725</v>
      </c>
      <c r="I469" s="224"/>
      <c r="J469" s="212"/>
      <c r="K469" s="213"/>
      <c r="L469" s="214"/>
      <c r="M469" s="215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</row>
    <row r="470" spans="1:24" s="195" customFormat="1" ht="15.75" customHeight="1">
      <c r="A470" s="210"/>
      <c r="B470" s="441"/>
      <c r="C470" s="441"/>
      <c r="D470" s="441"/>
      <c r="E470" s="441"/>
      <c r="F470" s="441"/>
      <c r="G470" s="211"/>
      <c r="H470" s="224" t="s">
        <v>1603</v>
      </c>
      <c r="I470" s="224"/>
      <c r="J470" s="212"/>
      <c r="K470" s="213"/>
      <c r="L470" s="214"/>
      <c r="M470" s="215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</row>
    <row r="471" spans="1:24" s="195" customFormat="1" ht="15.75" customHeight="1">
      <c r="A471" s="210"/>
      <c r="B471" s="441"/>
      <c r="C471" s="441"/>
      <c r="D471" s="441"/>
      <c r="E471" s="441"/>
      <c r="F471" s="441"/>
      <c r="G471" s="211"/>
      <c r="H471" s="224" t="s">
        <v>1665</v>
      </c>
      <c r="I471" s="224"/>
      <c r="J471" s="212"/>
      <c r="K471" s="213"/>
      <c r="L471" s="214"/>
      <c r="M471" s="215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</row>
    <row r="472" spans="1:24" s="195" customFormat="1" ht="15.75" customHeight="1">
      <c r="A472" s="216"/>
      <c r="B472" s="442"/>
      <c r="C472" s="442"/>
      <c r="D472" s="442"/>
      <c r="E472" s="442"/>
      <c r="F472" s="442"/>
      <c r="G472" s="217"/>
      <c r="H472" s="217"/>
      <c r="I472" s="225"/>
      <c r="J472" s="218"/>
      <c r="K472" s="219"/>
      <c r="L472" s="220"/>
      <c r="M472" s="221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</row>
    <row r="473" spans="1:24" s="195" customFormat="1" ht="40.5" customHeight="1">
      <c r="A473" s="324" t="s">
        <v>77</v>
      </c>
      <c r="B473" s="528" t="s">
        <v>1331</v>
      </c>
      <c r="C473" s="530"/>
      <c r="D473" s="530"/>
      <c r="E473" s="529"/>
      <c r="F473" s="528" t="s">
        <v>1653</v>
      </c>
      <c r="G473" s="530"/>
      <c r="H473" s="530"/>
      <c r="I473" s="529"/>
      <c r="J473" s="318" t="s">
        <v>893</v>
      </c>
      <c r="K473" s="318" t="s">
        <v>894</v>
      </c>
      <c r="L473" s="325"/>
      <c r="M473" s="325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</row>
    <row r="474" spans="1:24" s="195" customFormat="1" ht="16.5" customHeight="1">
      <c r="A474" s="194" t="s">
        <v>440</v>
      </c>
      <c r="B474" s="517" t="s">
        <v>1662</v>
      </c>
      <c r="C474" s="518"/>
      <c r="D474" s="518"/>
      <c r="E474" s="519"/>
      <c r="F474" s="500">
        <v>100</v>
      </c>
      <c r="G474" s="501"/>
      <c r="H474" s="501"/>
      <c r="I474" s="502"/>
      <c r="J474" s="202">
        <v>601.69200000000001</v>
      </c>
      <c r="K474" s="202">
        <f t="shared" ref="K474:K481" si="33">J474*0.9</f>
        <v>541.52280000000007</v>
      </c>
      <c r="L474" s="203"/>
      <c r="M474" s="203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</row>
    <row r="475" spans="1:24" s="195" customFormat="1" ht="16.5" customHeight="1">
      <c r="A475" s="194" t="s">
        <v>441</v>
      </c>
      <c r="B475" s="520"/>
      <c r="C475" s="521"/>
      <c r="D475" s="521"/>
      <c r="E475" s="522"/>
      <c r="F475" s="500">
        <v>125</v>
      </c>
      <c r="G475" s="501"/>
      <c r="H475" s="501"/>
      <c r="I475" s="502"/>
      <c r="J475" s="202">
        <v>676.03899999999999</v>
      </c>
      <c r="K475" s="202">
        <f t="shared" si="33"/>
        <v>608.43510000000003</v>
      </c>
      <c r="L475" s="203"/>
      <c r="M475" s="203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</row>
    <row r="476" spans="1:24" s="195" customFormat="1" ht="16.5" customHeight="1">
      <c r="A476" s="194" t="s">
        <v>442</v>
      </c>
      <c r="B476" s="520"/>
      <c r="C476" s="521"/>
      <c r="D476" s="521"/>
      <c r="E476" s="522"/>
      <c r="F476" s="500">
        <v>160</v>
      </c>
      <c r="G476" s="501"/>
      <c r="H476" s="501"/>
      <c r="I476" s="502"/>
      <c r="J476" s="202">
        <v>757.30200000000002</v>
      </c>
      <c r="K476" s="202">
        <f t="shared" si="33"/>
        <v>681.57180000000005</v>
      </c>
      <c r="L476" s="203"/>
      <c r="M476" s="203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</row>
    <row r="477" spans="1:24" s="195" customFormat="1" ht="16.5" customHeight="1">
      <c r="A477" s="194" t="s">
        <v>443</v>
      </c>
      <c r="B477" s="520"/>
      <c r="C477" s="521"/>
      <c r="D477" s="521"/>
      <c r="E477" s="522"/>
      <c r="F477" s="500">
        <v>200</v>
      </c>
      <c r="G477" s="501"/>
      <c r="H477" s="501"/>
      <c r="I477" s="502"/>
      <c r="J477" s="202">
        <v>812.63000000000022</v>
      </c>
      <c r="K477" s="202">
        <f t="shared" si="33"/>
        <v>731.36700000000019</v>
      </c>
      <c r="L477" s="203"/>
      <c r="M477" s="203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</row>
    <row r="478" spans="1:24" s="195" customFormat="1" ht="16.5" customHeight="1">
      <c r="A478" s="194" t="s">
        <v>444</v>
      </c>
      <c r="B478" s="520"/>
      <c r="C478" s="521"/>
      <c r="D478" s="521"/>
      <c r="E478" s="522"/>
      <c r="F478" s="500">
        <v>250</v>
      </c>
      <c r="G478" s="501"/>
      <c r="H478" s="501"/>
      <c r="I478" s="502"/>
      <c r="J478" s="202">
        <v>933.66000000000008</v>
      </c>
      <c r="K478" s="202">
        <f t="shared" si="33"/>
        <v>840.2940000000001</v>
      </c>
      <c r="L478" s="203"/>
      <c r="M478" s="203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</row>
    <row r="479" spans="1:24" s="195" customFormat="1" ht="16.5" customHeight="1">
      <c r="A479" s="194" t="s">
        <v>445</v>
      </c>
      <c r="B479" s="520"/>
      <c r="C479" s="521"/>
      <c r="D479" s="521"/>
      <c r="E479" s="522"/>
      <c r="F479" s="500">
        <v>315</v>
      </c>
      <c r="G479" s="501"/>
      <c r="H479" s="501"/>
      <c r="I479" s="502"/>
      <c r="J479" s="202">
        <v>1141.1400000000001</v>
      </c>
      <c r="K479" s="202">
        <f t="shared" si="33"/>
        <v>1027.0260000000001</v>
      </c>
      <c r="L479" s="203"/>
      <c r="M479" s="203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</row>
    <row r="480" spans="1:24" s="195" customFormat="1" ht="16.5" customHeight="1">
      <c r="A480" s="194" t="s">
        <v>273</v>
      </c>
      <c r="B480" s="520"/>
      <c r="C480" s="521"/>
      <c r="D480" s="521"/>
      <c r="E480" s="522"/>
      <c r="F480" s="500">
        <v>355</v>
      </c>
      <c r="G480" s="501"/>
      <c r="H480" s="501"/>
      <c r="I480" s="502"/>
      <c r="J480" s="202">
        <v>1339.8840000000005</v>
      </c>
      <c r="K480" s="202">
        <f t="shared" si="33"/>
        <v>1205.8956000000005</v>
      </c>
      <c r="L480" s="203"/>
      <c r="M480" s="203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</row>
    <row r="481" spans="1:24" s="195" customFormat="1" ht="16.5" customHeight="1">
      <c r="A481" s="194" t="s">
        <v>274</v>
      </c>
      <c r="B481" s="523"/>
      <c r="C481" s="524"/>
      <c r="D481" s="524"/>
      <c r="E481" s="525"/>
      <c r="F481" s="500">
        <v>400</v>
      </c>
      <c r="G481" s="501"/>
      <c r="H481" s="501"/>
      <c r="I481" s="502"/>
      <c r="J481" s="202">
        <v>1479.114</v>
      </c>
      <c r="K481" s="202">
        <f t="shared" si="33"/>
        <v>1331.2026000000001</v>
      </c>
      <c r="L481" s="203"/>
      <c r="M481" s="203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</row>
    <row r="482" spans="1:24" s="195" customFormat="1" ht="16.5" customHeight="1">
      <c r="A482" s="449"/>
      <c r="B482" s="450"/>
      <c r="C482" s="450"/>
      <c r="D482" s="450"/>
      <c r="E482" s="450"/>
      <c r="F482" s="450"/>
      <c r="G482" s="450"/>
      <c r="H482" s="450"/>
      <c r="I482" s="450"/>
      <c r="J482" s="450"/>
      <c r="K482" s="450"/>
      <c r="L482" s="450"/>
      <c r="M482" s="451"/>
      <c r="O482" s="196"/>
      <c r="P482" s="196"/>
      <c r="Q482" s="196"/>
      <c r="R482" s="196"/>
      <c r="S482" s="196"/>
      <c r="T482" s="196"/>
      <c r="U482" s="196"/>
      <c r="V482" s="196"/>
      <c r="W482" s="196"/>
      <c r="X482" s="196"/>
    </row>
    <row r="483" spans="1:24" s="197" customFormat="1" ht="15.75" customHeight="1">
      <c r="A483" s="504" t="s">
        <v>1688</v>
      </c>
      <c r="B483" s="505"/>
      <c r="C483" s="505"/>
      <c r="D483" s="505"/>
      <c r="E483" s="505"/>
      <c r="F483" s="505"/>
      <c r="G483" s="505"/>
      <c r="H483" s="505"/>
      <c r="I483" s="505"/>
      <c r="J483" s="505"/>
      <c r="K483" s="505"/>
      <c r="L483" s="505"/>
      <c r="M483" s="505"/>
    </row>
    <row r="484" spans="1:24" s="195" customFormat="1" ht="15.75" customHeight="1">
      <c r="A484" s="204"/>
      <c r="B484" s="440" t="s">
        <v>1667</v>
      </c>
      <c r="C484" s="440"/>
      <c r="D484" s="440"/>
      <c r="E484" s="440"/>
      <c r="F484" s="440"/>
      <c r="G484" s="205"/>
      <c r="H484" s="223" t="s">
        <v>1602</v>
      </c>
      <c r="I484" s="223"/>
      <c r="J484" s="223"/>
      <c r="K484" s="207"/>
      <c r="L484" s="208"/>
      <c r="M484" s="209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</row>
    <row r="485" spans="1:24" s="195" customFormat="1" ht="15.75" customHeight="1">
      <c r="A485" s="210"/>
      <c r="B485" s="441"/>
      <c r="C485" s="441"/>
      <c r="D485" s="441"/>
      <c r="E485" s="441"/>
      <c r="F485" s="441"/>
      <c r="G485" s="211"/>
      <c r="H485" s="224" t="s">
        <v>1665</v>
      </c>
      <c r="I485" s="224"/>
      <c r="J485" s="212"/>
      <c r="K485" s="213"/>
      <c r="L485" s="214"/>
      <c r="M485" s="215"/>
      <c r="O485" s="196"/>
      <c r="P485" s="196"/>
      <c r="Q485" s="196"/>
      <c r="R485" s="196"/>
      <c r="S485" s="196"/>
      <c r="T485" s="196"/>
      <c r="U485" s="196"/>
      <c r="V485" s="196"/>
      <c r="W485" s="196"/>
      <c r="X485" s="196"/>
    </row>
    <row r="486" spans="1:24" s="195" customFormat="1" ht="15.75" customHeight="1">
      <c r="A486" s="210"/>
      <c r="B486" s="441"/>
      <c r="C486" s="441"/>
      <c r="D486" s="441"/>
      <c r="E486" s="441"/>
      <c r="F486" s="441"/>
      <c r="G486" s="211"/>
      <c r="H486" s="224"/>
      <c r="I486" s="224"/>
      <c r="J486" s="212"/>
      <c r="K486" s="213"/>
      <c r="L486" s="214"/>
      <c r="M486" s="215"/>
      <c r="O486" s="196"/>
      <c r="P486" s="196"/>
      <c r="Q486" s="196"/>
      <c r="R486" s="196"/>
      <c r="S486" s="196"/>
      <c r="T486" s="196"/>
      <c r="U486" s="196"/>
      <c r="V486" s="196"/>
      <c r="W486" s="196"/>
      <c r="X486" s="196"/>
    </row>
    <row r="487" spans="1:24" s="195" customFormat="1" ht="15.75" customHeight="1">
      <c r="A487" s="210"/>
      <c r="B487" s="441"/>
      <c r="C487" s="441"/>
      <c r="D487" s="441"/>
      <c r="E487" s="441"/>
      <c r="F487" s="441"/>
      <c r="G487" s="211"/>
      <c r="I487" s="224"/>
      <c r="J487" s="212"/>
      <c r="K487" s="213"/>
      <c r="L487" s="214"/>
      <c r="M487" s="215"/>
      <c r="O487" s="196"/>
      <c r="P487" s="196"/>
      <c r="Q487" s="196"/>
      <c r="R487" s="196"/>
      <c r="S487" s="196"/>
      <c r="T487" s="196"/>
      <c r="U487" s="196"/>
      <c r="V487" s="196"/>
      <c r="W487" s="196"/>
      <c r="X487" s="196"/>
    </row>
    <row r="488" spans="1:24" s="195" customFormat="1" ht="15.75" customHeight="1">
      <c r="A488" s="216"/>
      <c r="B488" s="442"/>
      <c r="C488" s="442"/>
      <c r="D488" s="442"/>
      <c r="E488" s="442"/>
      <c r="F488" s="442"/>
      <c r="G488" s="217"/>
      <c r="H488" s="217"/>
      <c r="I488" s="225"/>
      <c r="J488" s="218"/>
      <c r="K488" s="219"/>
      <c r="L488" s="220"/>
      <c r="M488" s="221"/>
      <c r="O488" s="196"/>
      <c r="P488" s="196"/>
      <c r="Q488" s="196"/>
      <c r="R488" s="196"/>
      <c r="S488" s="196"/>
      <c r="T488" s="196"/>
      <c r="U488" s="196"/>
      <c r="V488" s="196"/>
      <c r="W488" s="196"/>
      <c r="X488" s="196"/>
    </row>
    <row r="489" spans="1:24" s="195" customFormat="1" ht="40.5" customHeight="1">
      <c r="A489" s="324" t="s">
        <v>77</v>
      </c>
      <c r="B489" s="528" t="s">
        <v>1331</v>
      </c>
      <c r="C489" s="530"/>
      <c r="D489" s="530"/>
      <c r="E489" s="529"/>
      <c r="F489" s="528" t="s">
        <v>1668</v>
      </c>
      <c r="G489" s="530"/>
      <c r="H489" s="528" t="s">
        <v>1663</v>
      </c>
      <c r="I489" s="529"/>
      <c r="J489" s="318" t="s">
        <v>893</v>
      </c>
      <c r="K489" s="318" t="s">
        <v>894</v>
      </c>
      <c r="L489" s="325"/>
      <c r="M489" s="325"/>
      <c r="O489" s="196"/>
      <c r="P489" s="196"/>
      <c r="Q489" s="196"/>
      <c r="R489" s="196"/>
      <c r="S489" s="196"/>
      <c r="T489" s="196"/>
      <c r="U489" s="196"/>
      <c r="V489" s="196"/>
      <c r="W489" s="196"/>
      <c r="X489" s="196"/>
    </row>
    <row r="490" spans="1:24" s="195" customFormat="1" ht="16.5" customHeight="1">
      <c r="A490" s="194" t="s">
        <v>396</v>
      </c>
      <c r="B490" s="503" t="s">
        <v>1677</v>
      </c>
      <c r="C490" s="503"/>
      <c r="D490" s="503"/>
      <c r="E490" s="503"/>
      <c r="F490" s="526" t="s">
        <v>1669</v>
      </c>
      <c r="G490" s="527"/>
      <c r="H490" s="500">
        <v>3</v>
      </c>
      <c r="I490" s="502"/>
      <c r="J490" s="202">
        <v>3357.5030666666676</v>
      </c>
      <c r="K490" s="202">
        <f t="shared" ref="K490:K499" si="34">J490*0.9</f>
        <v>3021.7527600000008</v>
      </c>
      <c r="L490" s="203"/>
      <c r="M490" s="203"/>
      <c r="O490" s="196"/>
      <c r="P490" s="196"/>
      <c r="Q490" s="196"/>
      <c r="R490" s="196"/>
      <c r="S490" s="196"/>
      <c r="T490" s="196"/>
      <c r="U490" s="196"/>
      <c r="V490" s="196"/>
      <c r="W490" s="196"/>
      <c r="X490" s="196"/>
    </row>
    <row r="491" spans="1:24" s="195" customFormat="1" ht="16.5" customHeight="1">
      <c r="A491" s="194" t="s">
        <v>397</v>
      </c>
      <c r="B491" s="503"/>
      <c r="C491" s="503"/>
      <c r="D491" s="503"/>
      <c r="E491" s="503"/>
      <c r="F491" s="500" t="s">
        <v>1670</v>
      </c>
      <c r="G491" s="502"/>
      <c r="H491" s="500">
        <v>3</v>
      </c>
      <c r="I491" s="502"/>
      <c r="J491" s="202">
        <v>4051.3338666666664</v>
      </c>
      <c r="K491" s="202">
        <f t="shared" si="34"/>
        <v>3646.20048</v>
      </c>
      <c r="L491" s="203"/>
      <c r="M491" s="203"/>
      <c r="O491" s="196"/>
      <c r="P491" s="196"/>
      <c r="Q491" s="196"/>
      <c r="R491" s="196"/>
      <c r="S491" s="196"/>
      <c r="T491" s="196"/>
      <c r="U491" s="196"/>
      <c r="V491" s="196"/>
      <c r="W491" s="196"/>
      <c r="X491" s="196"/>
    </row>
    <row r="492" spans="1:24" s="195" customFormat="1" ht="16.5" customHeight="1">
      <c r="A492" s="194" t="s">
        <v>398</v>
      </c>
      <c r="B492" s="503"/>
      <c r="C492" s="503"/>
      <c r="D492" s="503"/>
      <c r="E492" s="503"/>
      <c r="F492" s="500" t="s">
        <v>1670</v>
      </c>
      <c r="G492" s="502"/>
      <c r="H492" s="500">
        <v>3</v>
      </c>
      <c r="I492" s="502"/>
      <c r="J492" s="202">
        <v>4466.0373333333337</v>
      </c>
      <c r="K492" s="202">
        <f t="shared" si="34"/>
        <v>4019.4336000000003</v>
      </c>
      <c r="L492" s="203"/>
      <c r="M492" s="203"/>
      <c r="O492" s="196"/>
      <c r="P492" s="196"/>
      <c r="Q492" s="196"/>
      <c r="R492" s="196"/>
      <c r="S492" s="196"/>
      <c r="T492" s="196"/>
      <c r="U492" s="196"/>
      <c r="V492" s="196"/>
      <c r="W492" s="196"/>
      <c r="X492" s="196"/>
    </row>
    <row r="493" spans="1:24" s="195" customFormat="1" ht="16.5" customHeight="1">
      <c r="A493" s="194" t="s">
        <v>772</v>
      </c>
      <c r="B493" s="503"/>
      <c r="C493" s="503"/>
      <c r="D493" s="503"/>
      <c r="E493" s="503"/>
      <c r="F493" s="500" t="s">
        <v>1671</v>
      </c>
      <c r="G493" s="502"/>
      <c r="H493" s="500">
        <v>3</v>
      </c>
      <c r="I493" s="502"/>
      <c r="J493" s="202">
        <v>5104.0426666666672</v>
      </c>
      <c r="K493" s="202">
        <f t="shared" si="34"/>
        <v>4593.6384000000007</v>
      </c>
      <c r="L493" s="203"/>
      <c r="M493" s="203"/>
      <c r="O493" s="196"/>
      <c r="P493" s="196"/>
      <c r="Q493" s="196"/>
      <c r="R493" s="196"/>
      <c r="S493" s="196"/>
      <c r="T493" s="196"/>
      <c r="U493" s="196"/>
      <c r="V493" s="196"/>
      <c r="W493" s="196"/>
      <c r="X493" s="196"/>
    </row>
    <row r="494" spans="1:24" s="195" customFormat="1" ht="16.5" customHeight="1">
      <c r="A494" s="194" t="s">
        <v>399</v>
      </c>
      <c r="B494" s="503"/>
      <c r="C494" s="503"/>
      <c r="D494" s="503"/>
      <c r="E494" s="503"/>
      <c r="F494" s="500" t="s">
        <v>1672</v>
      </c>
      <c r="G494" s="502"/>
      <c r="H494" s="500">
        <v>5</v>
      </c>
      <c r="I494" s="502"/>
      <c r="J494" s="202">
        <v>5329.1333333333341</v>
      </c>
      <c r="K494" s="202">
        <f t="shared" si="34"/>
        <v>4796.2200000000012</v>
      </c>
      <c r="L494" s="203"/>
      <c r="M494" s="203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</row>
    <row r="495" spans="1:24" s="195" customFormat="1" ht="16.5" customHeight="1">
      <c r="A495" s="194" t="s">
        <v>3047</v>
      </c>
      <c r="B495" s="503"/>
      <c r="C495" s="503"/>
      <c r="D495" s="503"/>
      <c r="E495" s="503"/>
      <c r="F495" s="500" t="s">
        <v>1673</v>
      </c>
      <c r="G495" s="502"/>
      <c r="H495" s="500">
        <v>5</v>
      </c>
      <c r="I495" s="502"/>
      <c r="J495" s="202">
        <v>6563.38</v>
      </c>
      <c r="K495" s="202">
        <f t="shared" si="34"/>
        <v>5907.0420000000004</v>
      </c>
      <c r="L495" s="203"/>
      <c r="M495" s="203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</row>
    <row r="496" spans="1:24" s="195" customFormat="1" ht="16.5" customHeight="1">
      <c r="A496" s="194" t="s">
        <v>400</v>
      </c>
      <c r="B496" s="503"/>
      <c r="C496" s="503"/>
      <c r="D496" s="503"/>
      <c r="E496" s="503"/>
      <c r="F496" s="500" t="s">
        <v>1674</v>
      </c>
      <c r="G496" s="502"/>
      <c r="H496" s="500">
        <v>5</v>
      </c>
      <c r="I496" s="502"/>
      <c r="J496" s="202">
        <v>6778.8066666666673</v>
      </c>
      <c r="K496" s="202">
        <f t="shared" si="34"/>
        <v>6100.9260000000004</v>
      </c>
      <c r="L496" s="203"/>
      <c r="M496" s="203"/>
      <c r="O496" s="196"/>
      <c r="P496" s="196"/>
      <c r="Q496" s="196"/>
      <c r="R496" s="196"/>
      <c r="S496" s="196"/>
      <c r="T496" s="196"/>
      <c r="U496" s="196"/>
      <c r="V496" s="196"/>
      <c r="W496" s="196"/>
      <c r="X496" s="196"/>
    </row>
    <row r="497" spans="1:24" s="195" customFormat="1" ht="16.5" customHeight="1">
      <c r="A497" s="194" t="s">
        <v>401</v>
      </c>
      <c r="B497" s="503"/>
      <c r="C497" s="503"/>
      <c r="D497" s="503"/>
      <c r="E497" s="503"/>
      <c r="F497" s="500" t="s">
        <v>1675</v>
      </c>
      <c r="G497" s="502"/>
      <c r="H497" s="500">
        <v>5</v>
      </c>
      <c r="I497" s="502"/>
      <c r="J497" s="202">
        <v>7975.0666666666666</v>
      </c>
      <c r="K497" s="202">
        <f t="shared" si="34"/>
        <v>7177.56</v>
      </c>
      <c r="L497" s="203"/>
      <c r="M497" s="203"/>
      <c r="O497" s="196"/>
      <c r="P497" s="196"/>
      <c r="Q497" s="196"/>
      <c r="R497" s="196"/>
      <c r="S497" s="196"/>
      <c r="T497" s="196"/>
      <c r="U497" s="196"/>
      <c r="V497" s="196"/>
      <c r="W497" s="196"/>
      <c r="X497" s="196"/>
    </row>
    <row r="498" spans="1:24" s="195" customFormat="1" ht="16.5" customHeight="1">
      <c r="A498" s="194" t="s">
        <v>402</v>
      </c>
      <c r="B498" s="503"/>
      <c r="C498" s="503"/>
      <c r="D498" s="503"/>
      <c r="E498" s="503"/>
      <c r="F498" s="500" t="s">
        <v>1676</v>
      </c>
      <c r="G498" s="502"/>
      <c r="H498" s="500">
        <v>8</v>
      </c>
      <c r="I498" s="502"/>
      <c r="J498" s="202">
        <v>11045.467333333334</v>
      </c>
      <c r="K498" s="202">
        <f t="shared" si="34"/>
        <v>9940.9206000000013</v>
      </c>
      <c r="L498" s="203"/>
      <c r="M498" s="203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</row>
    <row r="499" spans="1:24" s="195" customFormat="1" ht="16.5" customHeight="1">
      <c r="A499" s="194" t="s">
        <v>403</v>
      </c>
      <c r="B499" s="523"/>
      <c r="C499" s="524"/>
      <c r="D499" s="524"/>
      <c r="E499" s="524"/>
      <c r="F499" s="524"/>
      <c r="G499" s="524"/>
      <c r="H499" s="524"/>
      <c r="I499" s="525"/>
      <c r="J499" s="202">
        <v>500</v>
      </c>
      <c r="K499" s="202">
        <f t="shared" si="34"/>
        <v>450</v>
      </c>
      <c r="L499" s="203"/>
      <c r="M499" s="203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</row>
    <row r="500" spans="1:24" s="195" customFormat="1" ht="16.5" customHeight="1">
      <c r="A500" s="449"/>
      <c r="B500" s="450"/>
      <c r="C500" s="450"/>
      <c r="D500" s="450"/>
      <c r="E500" s="450"/>
      <c r="F500" s="450"/>
      <c r="G500" s="450"/>
      <c r="H500" s="450"/>
      <c r="I500" s="450"/>
      <c r="J500" s="450"/>
      <c r="K500" s="450"/>
      <c r="L500" s="450"/>
      <c r="M500" s="451"/>
      <c r="O500" s="196"/>
      <c r="P500" s="196"/>
      <c r="Q500" s="196"/>
      <c r="R500" s="196"/>
      <c r="S500" s="196"/>
      <c r="T500" s="196"/>
      <c r="U500" s="196"/>
      <c r="V500" s="196"/>
      <c r="W500" s="196"/>
      <c r="X500" s="196"/>
    </row>
    <row r="501" spans="1:24" s="197" customFormat="1" ht="15.75" customHeight="1">
      <c r="A501" s="504" t="s">
        <v>2146</v>
      </c>
      <c r="B501" s="505"/>
      <c r="C501" s="505"/>
      <c r="D501" s="505"/>
      <c r="E501" s="505"/>
      <c r="F501" s="505"/>
      <c r="G501" s="505"/>
      <c r="H501" s="505"/>
      <c r="I501" s="505"/>
      <c r="J501" s="505"/>
      <c r="K501" s="505"/>
      <c r="L501" s="505"/>
      <c r="M501" s="505"/>
    </row>
    <row r="502" spans="1:24" s="195" customFormat="1" ht="15.75" customHeight="1">
      <c r="A502" s="204"/>
      <c r="B502" s="440" t="s">
        <v>1678</v>
      </c>
      <c r="C502" s="440"/>
      <c r="D502" s="440"/>
      <c r="E502" s="440"/>
      <c r="F502" s="440"/>
      <c r="G502" s="205"/>
      <c r="H502" s="205"/>
      <c r="I502" s="223" t="s">
        <v>817</v>
      </c>
      <c r="J502" s="206"/>
      <c r="K502" s="207"/>
      <c r="L502" s="208"/>
      <c r="M502" s="209"/>
      <c r="O502" s="196"/>
      <c r="P502" s="196"/>
      <c r="Q502" s="196"/>
      <c r="R502" s="196"/>
      <c r="S502" s="196"/>
      <c r="T502" s="196"/>
      <c r="U502" s="196"/>
      <c r="V502" s="196"/>
      <c r="W502" s="196"/>
      <c r="X502" s="196"/>
    </row>
    <row r="503" spans="1:24" s="195" customFormat="1" ht="15.75" customHeight="1">
      <c r="A503" s="210"/>
      <c r="B503" s="441"/>
      <c r="C503" s="441"/>
      <c r="D503" s="441"/>
      <c r="E503" s="441"/>
      <c r="F503" s="441"/>
      <c r="G503" s="211"/>
      <c r="H503" s="211"/>
      <c r="I503" s="224"/>
      <c r="J503" s="212"/>
      <c r="K503" s="213"/>
      <c r="L503" s="214"/>
      <c r="M503" s="215"/>
      <c r="O503" s="196"/>
      <c r="P503" s="196"/>
      <c r="Q503" s="196"/>
      <c r="R503" s="196"/>
      <c r="S503" s="196"/>
      <c r="T503" s="196"/>
      <c r="U503" s="196"/>
      <c r="V503" s="196"/>
      <c r="W503" s="196"/>
      <c r="X503" s="196"/>
    </row>
    <row r="504" spans="1:24" s="195" customFormat="1" ht="15.75" customHeight="1">
      <c r="A504" s="210"/>
      <c r="B504" s="441"/>
      <c r="C504" s="441"/>
      <c r="D504" s="441"/>
      <c r="E504" s="441"/>
      <c r="F504" s="441"/>
      <c r="G504" s="211"/>
      <c r="H504" s="211"/>
      <c r="I504" s="224"/>
      <c r="J504" s="212"/>
      <c r="K504" s="213"/>
      <c r="L504" s="214"/>
      <c r="M504" s="215"/>
      <c r="O504" s="196"/>
      <c r="P504" s="196"/>
      <c r="Q504" s="196"/>
      <c r="R504" s="196"/>
      <c r="S504" s="196"/>
      <c r="T504" s="196"/>
      <c r="U504" s="196"/>
      <c r="V504" s="196"/>
      <c r="W504" s="196"/>
      <c r="X504" s="196"/>
    </row>
    <row r="505" spans="1:24" s="195" customFormat="1" ht="15.75" customHeight="1">
      <c r="A505" s="210"/>
      <c r="B505" s="441"/>
      <c r="C505" s="441"/>
      <c r="D505" s="441"/>
      <c r="E505" s="441"/>
      <c r="F505" s="441"/>
      <c r="G505" s="211"/>
      <c r="H505" s="211"/>
      <c r="I505" s="224"/>
      <c r="J505" s="212"/>
      <c r="K505" s="213"/>
      <c r="L505" s="214"/>
      <c r="M505" s="215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</row>
    <row r="506" spans="1:24" s="195" customFormat="1" ht="15.75" customHeight="1">
      <c r="A506" s="216"/>
      <c r="B506" s="442"/>
      <c r="C506" s="442"/>
      <c r="D506" s="442"/>
      <c r="E506" s="442"/>
      <c r="F506" s="442"/>
      <c r="G506" s="217"/>
      <c r="H506" s="217"/>
      <c r="I506" s="225"/>
      <c r="J506" s="218"/>
      <c r="K506" s="219"/>
      <c r="L506" s="220"/>
      <c r="M506" s="221"/>
      <c r="O506" s="196"/>
      <c r="P506" s="196"/>
      <c r="Q506" s="196"/>
      <c r="R506" s="196"/>
      <c r="S506" s="196"/>
      <c r="T506" s="196"/>
      <c r="U506" s="196"/>
      <c r="V506" s="196"/>
      <c r="W506" s="196"/>
      <c r="X506" s="196"/>
    </row>
    <row r="507" spans="1:24" s="195" customFormat="1" ht="40.5" customHeight="1">
      <c r="A507" s="324" t="s">
        <v>77</v>
      </c>
      <c r="B507" s="528" t="s">
        <v>1331</v>
      </c>
      <c r="C507" s="530"/>
      <c r="D507" s="530"/>
      <c r="E507" s="529"/>
      <c r="F507" s="528" t="s">
        <v>1653</v>
      </c>
      <c r="G507" s="530"/>
      <c r="H507" s="530"/>
      <c r="I507" s="529"/>
      <c r="J507" s="318" t="s">
        <v>893</v>
      </c>
      <c r="K507" s="318" t="s">
        <v>894</v>
      </c>
      <c r="L507" s="325"/>
      <c r="M507" s="325"/>
      <c r="O507" s="196"/>
      <c r="P507" s="196"/>
      <c r="Q507" s="196"/>
      <c r="R507" s="196"/>
      <c r="S507" s="196"/>
      <c r="T507" s="196"/>
      <c r="U507" s="196"/>
      <c r="V507" s="196"/>
      <c r="W507" s="196"/>
      <c r="X507" s="196"/>
    </row>
    <row r="508" spans="1:24" s="195" customFormat="1" ht="16.5" customHeight="1">
      <c r="A508" s="194" t="s">
        <v>578</v>
      </c>
      <c r="B508" s="517" t="s">
        <v>2153</v>
      </c>
      <c r="C508" s="534"/>
      <c r="D508" s="534"/>
      <c r="E508" s="535"/>
      <c r="F508" s="500">
        <v>100</v>
      </c>
      <c r="G508" s="501"/>
      <c r="H508" s="501"/>
      <c r="I508" s="502"/>
      <c r="J508" s="202">
        <v>192.00133333333338</v>
      </c>
      <c r="K508" s="202">
        <f t="shared" ref="K508:K516" si="35">J508*0.9</f>
        <v>172.80120000000005</v>
      </c>
      <c r="L508" s="203"/>
      <c r="M508" s="203"/>
      <c r="O508" s="196"/>
      <c r="P508" s="196"/>
      <c r="Q508" s="196"/>
      <c r="R508" s="196"/>
      <c r="S508" s="196"/>
      <c r="T508" s="196"/>
      <c r="U508" s="196"/>
      <c r="V508" s="196"/>
      <c r="W508" s="196"/>
      <c r="X508" s="196"/>
    </row>
    <row r="509" spans="1:24" s="195" customFormat="1" ht="16.5" customHeight="1">
      <c r="A509" s="194" t="s">
        <v>577</v>
      </c>
      <c r="B509" s="536"/>
      <c r="C509" s="537"/>
      <c r="D509" s="537"/>
      <c r="E509" s="538"/>
      <c r="F509" s="500">
        <v>125</v>
      </c>
      <c r="G509" s="501"/>
      <c r="H509" s="501"/>
      <c r="I509" s="502"/>
      <c r="J509" s="202">
        <v>209.45600000000002</v>
      </c>
      <c r="K509" s="202">
        <f t="shared" si="35"/>
        <v>188.51040000000003</v>
      </c>
      <c r="L509" s="203"/>
      <c r="M509" s="203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</row>
    <row r="510" spans="1:24" s="195" customFormat="1" ht="16.5" customHeight="1">
      <c r="A510" s="194" t="s">
        <v>576</v>
      </c>
      <c r="B510" s="536"/>
      <c r="C510" s="537"/>
      <c r="D510" s="537"/>
      <c r="E510" s="538"/>
      <c r="F510" s="500">
        <v>160</v>
      </c>
      <c r="G510" s="501"/>
      <c r="H510" s="501"/>
      <c r="I510" s="502"/>
      <c r="J510" s="202">
        <v>226.91066666666669</v>
      </c>
      <c r="K510" s="202">
        <f t="shared" si="35"/>
        <v>204.21960000000001</v>
      </c>
      <c r="L510" s="203"/>
      <c r="M510" s="203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</row>
    <row r="511" spans="1:24" s="195" customFormat="1" ht="16.5" customHeight="1">
      <c r="A511" s="194" t="s">
        <v>575</v>
      </c>
      <c r="B511" s="536"/>
      <c r="C511" s="537"/>
      <c r="D511" s="537"/>
      <c r="E511" s="538"/>
      <c r="F511" s="500">
        <v>200</v>
      </c>
      <c r="G511" s="501"/>
      <c r="H511" s="501"/>
      <c r="I511" s="502"/>
      <c r="J511" s="202">
        <v>253.0926666666667</v>
      </c>
      <c r="K511" s="202">
        <f t="shared" si="35"/>
        <v>227.78340000000003</v>
      </c>
      <c r="L511" s="203"/>
      <c r="M511" s="203"/>
      <c r="O511" s="196"/>
      <c r="P511" s="196"/>
      <c r="Q511" s="196"/>
      <c r="R511" s="196"/>
      <c r="S511" s="196"/>
      <c r="T511" s="196"/>
      <c r="U511" s="196"/>
      <c r="V511" s="196"/>
      <c r="W511" s="196"/>
      <c r="X511" s="196"/>
    </row>
    <row r="512" spans="1:24" s="195" customFormat="1" ht="16.5" customHeight="1">
      <c r="A512" s="194" t="s">
        <v>574</v>
      </c>
      <c r="B512" s="536"/>
      <c r="C512" s="537"/>
      <c r="D512" s="537"/>
      <c r="E512" s="538"/>
      <c r="F512" s="500">
        <v>250</v>
      </c>
      <c r="G512" s="501"/>
      <c r="H512" s="501"/>
      <c r="I512" s="502"/>
      <c r="J512" s="202">
        <v>288.00200000000001</v>
      </c>
      <c r="K512" s="202">
        <f t="shared" si="35"/>
        <v>259.20179999999999</v>
      </c>
      <c r="L512" s="203"/>
      <c r="M512" s="203"/>
      <c r="O512" s="196"/>
      <c r="P512" s="196"/>
      <c r="Q512" s="196"/>
      <c r="R512" s="196"/>
      <c r="S512" s="196"/>
      <c r="T512" s="196"/>
      <c r="U512" s="196"/>
      <c r="V512" s="196"/>
      <c r="W512" s="196"/>
      <c r="X512" s="196"/>
    </row>
    <row r="513" spans="1:24" s="195" customFormat="1" ht="16.5" customHeight="1">
      <c r="A513" s="194" t="s">
        <v>573</v>
      </c>
      <c r="B513" s="536"/>
      <c r="C513" s="537"/>
      <c r="D513" s="537"/>
      <c r="E513" s="538"/>
      <c r="F513" s="500">
        <v>315</v>
      </c>
      <c r="G513" s="501"/>
      <c r="H513" s="501"/>
      <c r="I513" s="502"/>
      <c r="J513" s="202">
        <v>331.63866666666672</v>
      </c>
      <c r="K513" s="202">
        <f t="shared" si="35"/>
        <v>298.47480000000007</v>
      </c>
      <c r="L513" s="203"/>
      <c r="M513" s="203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</row>
    <row r="514" spans="1:24" s="195" customFormat="1" ht="16.5" customHeight="1">
      <c r="A514" s="194" t="s">
        <v>572</v>
      </c>
      <c r="B514" s="536"/>
      <c r="C514" s="537"/>
      <c r="D514" s="537"/>
      <c r="E514" s="538"/>
      <c r="F514" s="500">
        <v>355</v>
      </c>
      <c r="G514" s="501"/>
      <c r="H514" s="501"/>
      <c r="I514" s="502"/>
      <c r="J514" s="202">
        <v>375.27533333333332</v>
      </c>
      <c r="K514" s="202">
        <f t="shared" si="35"/>
        <v>337.74779999999998</v>
      </c>
      <c r="L514" s="203"/>
      <c r="M514" s="203"/>
      <c r="O514" s="196"/>
      <c r="P514" s="196"/>
      <c r="Q514" s="196"/>
      <c r="R514" s="196"/>
      <c r="S514" s="196"/>
      <c r="T514" s="196"/>
      <c r="U514" s="196"/>
      <c r="V514" s="196"/>
      <c r="W514" s="196"/>
      <c r="X514" s="196"/>
    </row>
    <row r="515" spans="1:24" s="195" customFormat="1" ht="16.5" customHeight="1">
      <c r="A515" s="194" t="s">
        <v>571</v>
      </c>
      <c r="B515" s="536"/>
      <c r="C515" s="537"/>
      <c r="D515" s="537"/>
      <c r="E515" s="538"/>
      <c r="F515" s="500">
        <v>400</v>
      </c>
      <c r="G515" s="501"/>
      <c r="H515" s="501"/>
      <c r="I515" s="502"/>
      <c r="J515" s="202">
        <v>410.18466666666671</v>
      </c>
      <c r="K515" s="202">
        <f t="shared" si="35"/>
        <v>369.16620000000006</v>
      </c>
      <c r="L515" s="203"/>
      <c r="M515" s="203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</row>
    <row r="516" spans="1:24" s="195" customFormat="1" ht="16.5" customHeight="1">
      <c r="A516" s="194" t="s">
        <v>524</v>
      </c>
      <c r="B516" s="539"/>
      <c r="C516" s="540"/>
      <c r="D516" s="540"/>
      <c r="E516" s="541"/>
      <c r="F516" s="500">
        <v>450</v>
      </c>
      <c r="G516" s="501"/>
      <c r="H516" s="501"/>
      <c r="I516" s="502"/>
      <c r="J516" s="202">
        <v>488.73066666666671</v>
      </c>
      <c r="K516" s="202">
        <f t="shared" si="35"/>
        <v>439.85760000000005</v>
      </c>
      <c r="L516" s="203"/>
      <c r="M516" s="203"/>
      <c r="O516" s="196"/>
      <c r="P516" s="196"/>
      <c r="Q516" s="196"/>
      <c r="R516" s="196"/>
      <c r="S516" s="196"/>
      <c r="T516" s="196"/>
      <c r="U516" s="196"/>
      <c r="V516" s="196"/>
      <c r="W516" s="196"/>
      <c r="X516" s="196"/>
    </row>
    <row r="517" spans="1:24" s="195" customFormat="1" ht="16.5" customHeight="1">
      <c r="A517" s="449"/>
      <c r="B517" s="450"/>
      <c r="C517" s="450"/>
      <c r="D517" s="450"/>
      <c r="E517" s="450"/>
      <c r="F517" s="450"/>
      <c r="G517" s="450"/>
      <c r="H517" s="450"/>
      <c r="I517" s="450"/>
      <c r="J517" s="450"/>
      <c r="K517" s="450"/>
      <c r="L517" s="450"/>
      <c r="M517" s="451"/>
      <c r="O517" s="196"/>
      <c r="P517" s="196"/>
      <c r="Q517" s="196"/>
      <c r="R517" s="196"/>
      <c r="S517" s="196"/>
      <c r="T517" s="196"/>
      <c r="U517" s="196"/>
      <c r="V517" s="196"/>
      <c r="W517" s="196"/>
      <c r="X517" s="196"/>
    </row>
    <row r="518" spans="1:24" ht="15" hidden="1" customHeight="1">
      <c r="A518" s="542"/>
      <c r="B518" s="35" t="s">
        <v>525</v>
      </c>
      <c r="C518" s="45">
        <v>350</v>
      </c>
      <c r="D518" s="18">
        <f t="shared" ref="D518:D519" si="36">C518*0.6</f>
        <v>210</v>
      </c>
      <c r="E518" s="20" t="e">
        <f>D518-D518*#REF!</f>
        <v>#REF!</v>
      </c>
      <c r="F518" s="31">
        <v>0</v>
      </c>
      <c r="G518" s="32" t="e">
        <f t="shared" ref="G518:G519" si="37">E518*F518</f>
        <v>#REF!</v>
      </c>
      <c r="H518" s="190"/>
      <c r="I518" s="190"/>
      <c r="J518" s="190"/>
      <c r="K518" s="190"/>
    </row>
    <row r="519" spans="1:24" ht="15" hidden="1" customHeight="1">
      <c r="A519" s="543"/>
      <c r="B519" s="35" t="s">
        <v>526</v>
      </c>
      <c r="C519" s="45">
        <v>405</v>
      </c>
      <c r="D519" s="18">
        <f t="shared" si="36"/>
        <v>243</v>
      </c>
      <c r="E519" s="20" t="e">
        <f>D519-D519*#REF!</f>
        <v>#REF!</v>
      </c>
      <c r="F519" s="31">
        <v>0</v>
      </c>
      <c r="G519" s="32" t="e">
        <f t="shared" si="37"/>
        <v>#REF!</v>
      </c>
      <c r="H519" s="190"/>
      <c r="I519" s="190"/>
      <c r="J519" s="190"/>
      <c r="K519" s="190"/>
    </row>
    <row r="520" spans="1:24" s="197" customFormat="1" ht="15.75" customHeight="1">
      <c r="A520" s="504" t="s">
        <v>2147</v>
      </c>
      <c r="B520" s="505"/>
      <c r="C520" s="505"/>
      <c r="D520" s="505"/>
      <c r="E520" s="505"/>
      <c r="F520" s="505"/>
      <c r="G520" s="505"/>
      <c r="H520" s="505"/>
      <c r="I520" s="505"/>
      <c r="J520" s="505"/>
      <c r="K520" s="505"/>
      <c r="L520" s="505"/>
      <c r="M520" s="505"/>
    </row>
    <row r="521" spans="1:24" s="195" customFormat="1" ht="15.75" customHeight="1">
      <c r="A521" s="204"/>
      <c r="B521" s="440" t="s">
        <v>1679</v>
      </c>
      <c r="C521" s="440"/>
      <c r="D521" s="440"/>
      <c r="E521" s="440"/>
      <c r="F521" s="440"/>
      <c r="G521" s="205"/>
      <c r="H521" s="205"/>
      <c r="I521" s="223" t="s">
        <v>817</v>
      </c>
      <c r="J521" s="206"/>
      <c r="K521" s="207"/>
      <c r="L521" s="208"/>
      <c r="M521" s="209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</row>
    <row r="522" spans="1:24" s="195" customFormat="1" ht="15.75" customHeight="1">
      <c r="A522" s="210"/>
      <c r="B522" s="441"/>
      <c r="C522" s="441"/>
      <c r="D522" s="441"/>
      <c r="E522" s="441"/>
      <c r="F522" s="441"/>
      <c r="G522" s="211"/>
      <c r="H522" s="211"/>
      <c r="I522" s="224"/>
      <c r="J522" s="212"/>
      <c r="K522" s="213"/>
      <c r="L522" s="214"/>
      <c r="M522" s="215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</row>
    <row r="523" spans="1:24" s="195" customFormat="1" ht="15.75" customHeight="1">
      <c r="A523" s="210"/>
      <c r="B523" s="441"/>
      <c r="C523" s="441"/>
      <c r="D523" s="441"/>
      <c r="E523" s="441"/>
      <c r="F523" s="441"/>
      <c r="G523" s="211"/>
      <c r="H523" s="211"/>
      <c r="I523" s="224"/>
      <c r="J523" s="212"/>
      <c r="K523" s="213"/>
      <c r="L523" s="214"/>
      <c r="M523" s="215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</row>
    <row r="524" spans="1:24" s="195" customFormat="1" ht="15.75" customHeight="1">
      <c r="A524" s="210"/>
      <c r="B524" s="441"/>
      <c r="C524" s="441"/>
      <c r="D524" s="441"/>
      <c r="E524" s="441"/>
      <c r="F524" s="441"/>
      <c r="G524" s="211"/>
      <c r="H524" s="211"/>
      <c r="I524" s="224"/>
      <c r="J524" s="212"/>
      <c r="K524" s="213"/>
      <c r="L524" s="214"/>
      <c r="M524" s="215"/>
      <c r="O524" s="196"/>
      <c r="P524" s="196"/>
      <c r="Q524" s="196"/>
      <c r="R524" s="196"/>
      <c r="S524" s="196"/>
      <c r="T524" s="196"/>
      <c r="U524" s="196"/>
      <c r="V524" s="196"/>
      <c r="W524" s="196"/>
      <c r="X524" s="196"/>
    </row>
    <row r="525" spans="1:24" s="195" customFormat="1" ht="15.75" customHeight="1">
      <c r="A525" s="216"/>
      <c r="B525" s="442"/>
      <c r="C525" s="442"/>
      <c r="D525" s="442"/>
      <c r="E525" s="442"/>
      <c r="F525" s="442"/>
      <c r="G525" s="217"/>
      <c r="H525" s="217"/>
      <c r="I525" s="225"/>
      <c r="J525" s="218"/>
      <c r="K525" s="219"/>
      <c r="L525" s="220"/>
      <c r="M525" s="221"/>
      <c r="O525" s="196"/>
      <c r="P525" s="196"/>
      <c r="Q525" s="196"/>
      <c r="R525" s="196"/>
      <c r="S525" s="196"/>
      <c r="T525" s="196"/>
      <c r="U525" s="196"/>
      <c r="V525" s="196"/>
      <c r="W525" s="196"/>
      <c r="X525" s="196"/>
    </row>
    <row r="526" spans="1:24" s="195" customFormat="1" ht="40.5" customHeight="1">
      <c r="A526" s="324" t="s">
        <v>77</v>
      </c>
      <c r="B526" s="528" t="s">
        <v>1331</v>
      </c>
      <c r="C526" s="530"/>
      <c r="D526" s="530"/>
      <c r="E526" s="529"/>
      <c r="F526" s="528" t="s">
        <v>1653</v>
      </c>
      <c r="G526" s="530"/>
      <c r="H526" s="530"/>
      <c r="I526" s="529"/>
      <c r="J526" s="318" t="s">
        <v>893</v>
      </c>
      <c r="K526" s="318" t="s">
        <v>894</v>
      </c>
      <c r="L526" s="325"/>
      <c r="M526" s="325"/>
      <c r="O526" s="196"/>
      <c r="P526" s="196"/>
      <c r="Q526" s="196"/>
      <c r="R526" s="196"/>
      <c r="S526" s="196"/>
      <c r="T526" s="196"/>
      <c r="U526" s="196"/>
      <c r="V526" s="196"/>
      <c r="W526" s="196"/>
      <c r="X526" s="196"/>
    </row>
    <row r="527" spans="1:24" s="195" customFormat="1" ht="16.5" customHeight="1">
      <c r="A527" s="194" t="s">
        <v>579</v>
      </c>
      <c r="B527" s="517" t="s">
        <v>2153</v>
      </c>
      <c r="C527" s="518"/>
      <c r="D527" s="518"/>
      <c r="E527" s="519"/>
      <c r="F527" s="500">
        <v>100</v>
      </c>
      <c r="G527" s="501"/>
      <c r="H527" s="501"/>
      <c r="I527" s="502"/>
      <c r="J527" s="192">
        <v>3.5</v>
      </c>
      <c r="K527" s="202">
        <f t="shared" ref="K527:K540" si="38">J527*0.9*70</f>
        <v>220.5</v>
      </c>
      <c r="L527" s="222"/>
      <c r="M527" s="222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</row>
    <row r="528" spans="1:24" s="195" customFormat="1" ht="16.5" customHeight="1">
      <c r="A528" s="194" t="s">
        <v>580</v>
      </c>
      <c r="B528" s="520"/>
      <c r="C528" s="521"/>
      <c r="D528" s="521"/>
      <c r="E528" s="522"/>
      <c r="F528" s="500">
        <v>125</v>
      </c>
      <c r="G528" s="501"/>
      <c r="H528" s="501"/>
      <c r="I528" s="502"/>
      <c r="J528" s="192">
        <v>3.85</v>
      </c>
      <c r="K528" s="202">
        <f t="shared" si="38"/>
        <v>242.55</v>
      </c>
      <c r="L528" s="222"/>
      <c r="M528" s="222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</row>
    <row r="529" spans="1:24" s="195" customFormat="1" ht="16.5" customHeight="1">
      <c r="A529" s="194" t="s">
        <v>581</v>
      </c>
      <c r="B529" s="520"/>
      <c r="C529" s="521"/>
      <c r="D529" s="521"/>
      <c r="E529" s="522"/>
      <c r="F529" s="500">
        <v>150</v>
      </c>
      <c r="G529" s="501"/>
      <c r="H529" s="501"/>
      <c r="I529" s="502"/>
      <c r="J529" s="192">
        <v>3.7</v>
      </c>
      <c r="K529" s="202">
        <f t="shared" si="38"/>
        <v>233.1</v>
      </c>
      <c r="L529" s="222"/>
      <c r="M529" s="222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</row>
    <row r="530" spans="1:24" s="195" customFormat="1" ht="16.5" customHeight="1">
      <c r="A530" s="194" t="s">
        <v>582</v>
      </c>
      <c r="B530" s="520"/>
      <c r="C530" s="521"/>
      <c r="D530" s="521"/>
      <c r="E530" s="522"/>
      <c r="F530" s="500">
        <v>160</v>
      </c>
      <c r="G530" s="501"/>
      <c r="H530" s="501"/>
      <c r="I530" s="502"/>
      <c r="J530" s="192">
        <v>4.1500000000000004</v>
      </c>
      <c r="K530" s="202">
        <f t="shared" si="38"/>
        <v>261.45000000000005</v>
      </c>
      <c r="L530" s="222"/>
      <c r="M530" s="222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</row>
    <row r="531" spans="1:24" s="195" customFormat="1" ht="16.5" customHeight="1">
      <c r="A531" s="194" t="s">
        <v>583</v>
      </c>
      <c r="B531" s="520"/>
      <c r="C531" s="521"/>
      <c r="D531" s="521"/>
      <c r="E531" s="522"/>
      <c r="F531" s="500">
        <v>200</v>
      </c>
      <c r="G531" s="501"/>
      <c r="H531" s="501"/>
      <c r="I531" s="502"/>
      <c r="J531" s="192">
        <v>4.5999999999999996</v>
      </c>
      <c r="K531" s="202">
        <f t="shared" si="38"/>
        <v>289.79999999999995</v>
      </c>
      <c r="L531" s="222"/>
      <c r="M531" s="222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</row>
    <row r="532" spans="1:24" s="195" customFormat="1" ht="16.5" customHeight="1">
      <c r="A532" s="194" t="s">
        <v>584</v>
      </c>
      <c r="B532" s="520"/>
      <c r="C532" s="521"/>
      <c r="D532" s="521"/>
      <c r="E532" s="522"/>
      <c r="F532" s="500">
        <v>250</v>
      </c>
      <c r="G532" s="501"/>
      <c r="H532" s="501"/>
      <c r="I532" s="502"/>
      <c r="J532" s="192">
        <v>5.2</v>
      </c>
      <c r="K532" s="202">
        <f t="shared" si="38"/>
        <v>327.60000000000002</v>
      </c>
      <c r="L532" s="222"/>
      <c r="M532" s="222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</row>
    <row r="533" spans="1:24" s="195" customFormat="1" ht="16.5" customHeight="1">
      <c r="A533" s="194" t="s">
        <v>585</v>
      </c>
      <c r="B533" s="520"/>
      <c r="C533" s="521"/>
      <c r="D533" s="521"/>
      <c r="E533" s="522"/>
      <c r="F533" s="500">
        <v>315</v>
      </c>
      <c r="G533" s="501"/>
      <c r="H533" s="501"/>
      <c r="I533" s="502"/>
      <c r="J533" s="192">
        <v>6</v>
      </c>
      <c r="K533" s="202">
        <f t="shared" si="38"/>
        <v>378</v>
      </c>
      <c r="L533" s="222"/>
      <c r="M533" s="222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</row>
    <row r="534" spans="1:24" s="195" customFormat="1" ht="16.5" customHeight="1">
      <c r="A534" s="194" t="s">
        <v>586</v>
      </c>
      <c r="B534" s="520"/>
      <c r="C534" s="521"/>
      <c r="D534" s="521"/>
      <c r="E534" s="522"/>
      <c r="F534" s="500">
        <v>355</v>
      </c>
      <c r="G534" s="501"/>
      <c r="H534" s="501"/>
      <c r="I534" s="502"/>
      <c r="J534" s="192">
        <v>6.35</v>
      </c>
      <c r="K534" s="202">
        <f t="shared" si="38"/>
        <v>400.05</v>
      </c>
      <c r="L534" s="222"/>
      <c r="M534" s="222"/>
      <c r="O534" s="196"/>
      <c r="P534" s="196"/>
      <c r="Q534" s="196"/>
      <c r="R534" s="196"/>
      <c r="S534" s="196"/>
      <c r="T534" s="196"/>
      <c r="U534" s="196"/>
      <c r="V534" s="196"/>
      <c r="W534" s="196"/>
      <c r="X534" s="196"/>
    </row>
    <row r="535" spans="1:24" s="195" customFormat="1" ht="16.5" customHeight="1">
      <c r="A535" s="194" t="s">
        <v>587</v>
      </c>
      <c r="B535" s="520"/>
      <c r="C535" s="521"/>
      <c r="D535" s="521"/>
      <c r="E535" s="522"/>
      <c r="F535" s="500">
        <v>400</v>
      </c>
      <c r="G535" s="501"/>
      <c r="H535" s="501"/>
      <c r="I535" s="502"/>
      <c r="J535" s="192">
        <v>6.85</v>
      </c>
      <c r="K535" s="202">
        <f t="shared" si="38"/>
        <v>431.55</v>
      </c>
      <c r="L535" s="222"/>
      <c r="M535" s="222"/>
      <c r="O535" s="196"/>
      <c r="P535" s="196"/>
      <c r="Q535" s="196"/>
      <c r="R535" s="196"/>
      <c r="S535" s="196"/>
      <c r="T535" s="196"/>
      <c r="U535" s="196"/>
      <c r="V535" s="196"/>
      <c r="W535" s="196"/>
      <c r="X535" s="196"/>
    </row>
    <row r="536" spans="1:24" s="195" customFormat="1" ht="16.5" customHeight="1">
      <c r="A536" s="194" t="s">
        <v>588</v>
      </c>
      <c r="B536" s="520"/>
      <c r="C536" s="521"/>
      <c r="D536" s="521"/>
      <c r="E536" s="522"/>
      <c r="F536" s="500">
        <v>450</v>
      </c>
      <c r="G536" s="501"/>
      <c r="H536" s="501"/>
      <c r="I536" s="502"/>
      <c r="J536" s="192">
        <v>7.15</v>
      </c>
      <c r="K536" s="202">
        <f t="shared" si="38"/>
        <v>450.45000000000005</v>
      </c>
      <c r="L536" s="222"/>
      <c r="M536" s="222"/>
      <c r="O536" s="196"/>
      <c r="P536" s="196"/>
      <c r="Q536" s="196"/>
      <c r="R536" s="196"/>
      <c r="S536" s="196"/>
      <c r="T536" s="196"/>
      <c r="U536" s="196"/>
      <c r="V536" s="196"/>
      <c r="W536" s="196"/>
      <c r="X536" s="196"/>
    </row>
    <row r="537" spans="1:24" s="195" customFormat="1" ht="16.5" customHeight="1">
      <c r="A537" s="194" t="s">
        <v>589</v>
      </c>
      <c r="B537" s="520"/>
      <c r="C537" s="521"/>
      <c r="D537" s="521"/>
      <c r="E537" s="522"/>
      <c r="F537" s="500">
        <v>500</v>
      </c>
      <c r="G537" s="501"/>
      <c r="H537" s="501"/>
      <c r="I537" s="502"/>
      <c r="J537" s="192">
        <v>7.8</v>
      </c>
      <c r="K537" s="202">
        <f t="shared" si="38"/>
        <v>491.4</v>
      </c>
      <c r="L537" s="222"/>
      <c r="M537" s="222"/>
      <c r="O537" s="196"/>
      <c r="P537" s="196"/>
      <c r="Q537" s="196"/>
      <c r="R537" s="196"/>
      <c r="S537" s="196"/>
      <c r="T537" s="196"/>
      <c r="U537" s="196"/>
      <c r="V537" s="196"/>
      <c r="W537" s="196"/>
      <c r="X537" s="196"/>
    </row>
    <row r="538" spans="1:24" s="195" customFormat="1" ht="16.5" customHeight="1">
      <c r="A538" s="194" t="s">
        <v>590</v>
      </c>
      <c r="B538" s="520"/>
      <c r="C538" s="521"/>
      <c r="D538" s="521"/>
      <c r="E538" s="522"/>
      <c r="F538" s="500">
        <v>630</v>
      </c>
      <c r="G538" s="501"/>
      <c r="H538" s="501"/>
      <c r="I538" s="502"/>
      <c r="J538" s="192">
        <v>9.1999999999999993</v>
      </c>
      <c r="K538" s="202">
        <f t="shared" si="38"/>
        <v>579.59999999999991</v>
      </c>
      <c r="L538" s="222"/>
      <c r="M538" s="222"/>
      <c r="O538" s="196"/>
      <c r="P538" s="196"/>
      <c r="Q538" s="196"/>
      <c r="R538" s="196"/>
      <c r="S538" s="196"/>
      <c r="T538" s="196"/>
      <c r="U538" s="196"/>
      <c r="V538" s="196"/>
      <c r="W538" s="196"/>
      <c r="X538" s="196"/>
    </row>
    <row r="539" spans="1:24" s="195" customFormat="1" ht="16.5" customHeight="1">
      <c r="A539" s="194" t="s">
        <v>591</v>
      </c>
      <c r="B539" s="520"/>
      <c r="C539" s="521"/>
      <c r="D539" s="521"/>
      <c r="E539" s="522"/>
      <c r="F539" s="500">
        <v>710</v>
      </c>
      <c r="G539" s="501"/>
      <c r="H539" s="501"/>
      <c r="I539" s="502"/>
      <c r="J539" s="192">
        <v>9.5</v>
      </c>
      <c r="K539" s="202">
        <f t="shared" si="38"/>
        <v>598.5</v>
      </c>
      <c r="L539" s="222"/>
      <c r="M539" s="222"/>
      <c r="O539" s="196"/>
      <c r="P539" s="196"/>
      <c r="Q539" s="196"/>
      <c r="R539" s="196"/>
      <c r="S539" s="196"/>
      <c r="T539" s="196"/>
      <c r="U539" s="196"/>
      <c r="V539" s="196"/>
      <c r="W539" s="196"/>
      <c r="X539" s="196"/>
    </row>
    <row r="540" spans="1:24" s="195" customFormat="1" ht="16.5" customHeight="1">
      <c r="A540" s="194" t="s">
        <v>592</v>
      </c>
      <c r="B540" s="523"/>
      <c r="C540" s="524"/>
      <c r="D540" s="524"/>
      <c r="E540" s="525"/>
      <c r="F540" s="500">
        <v>800</v>
      </c>
      <c r="G540" s="501"/>
      <c r="H540" s="501"/>
      <c r="I540" s="502"/>
      <c r="J540" s="192">
        <v>11</v>
      </c>
      <c r="K540" s="202">
        <f t="shared" si="38"/>
        <v>693</v>
      </c>
      <c r="L540" s="222"/>
      <c r="M540" s="222"/>
      <c r="O540" s="196"/>
      <c r="P540" s="196"/>
      <c r="Q540" s="196"/>
      <c r="R540" s="196"/>
      <c r="S540" s="196"/>
      <c r="T540" s="196"/>
      <c r="U540" s="196"/>
      <c r="V540" s="196"/>
      <c r="W540" s="196"/>
      <c r="X540" s="196"/>
    </row>
    <row r="541" spans="1:24" s="195" customFormat="1" ht="16.5" customHeight="1">
      <c r="A541" s="449"/>
      <c r="B541" s="450"/>
      <c r="C541" s="450"/>
      <c r="D541" s="450"/>
      <c r="E541" s="450"/>
      <c r="F541" s="450"/>
      <c r="G541" s="450"/>
      <c r="H541" s="450"/>
      <c r="I541" s="450"/>
      <c r="J541" s="450"/>
      <c r="K541" s="450"/>
      <c r="L541" s="450"/>
      <c r="M541" s="451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</row>
    <row r="542" spans="1:24" s="197" customFormat="1" ht="15.75" customHeight="1">
      <c r="A542" s="504" t="s">
        <v>1687</v>
      </c>
      <c r="B542" s="505"/>
      <c r="C542" s="505"/>
      <c r="D542" s="505"/>
      <c r="E542" s="505"/>
      <c r="F542" s="505"/>
      <c r="G542" s="505"/>
      <c r="H542" s="505"/>
      <c r="I542" s="505"/>
      <c r="J542" s="505"/>
      <c r="K542" s="505"/>
      <c r="L542" s="505"/>
      <c r="M542" s="505"/>
    </row>
    <row r="543" spans="1:24" s="195" customFormat="1" ht="15.75" customHeight="1">
      <c r="A543" s="204"/>
      <c r="B543" s="440" t="s">
        <v>1682</v>
      </c>
      <c r="C543" s="440"/>
      <c r="D543" s="440"/>
      <c r="E543" s="440"/>
      <c r="F543" s="440"/>
      <c r="G543" s="205"/>
      <c r="H543" s="205"/>
      <c r="I543" s="223" t="s">
        <v>817</v>
      </c>
      <c r="J543" s="206"/>
      <c r="K543" s="207"/>
      <c r="L543" s="208"/>
      <c r="M543" s="209"/>
      <c r="O543" s="196"/>
      <c r="P543" s="196"/>
      <c r="Q543" s="196"/>
      <c r="R543" s="196"/>
      <c r="S543" s="196"/>
      <c r="T543" s="196"/>
      <c r="U543" s="196"/>
      <c r="V543" s="196"/>
      <c r="W543" s="196"/>
      <c r="X543" s="196"/>
    </row>
    <row r="544" spans="1:24" s="195" customFormat="1" ht="15.75" customHeight="1">
      <c r="A544" s="210"/>
      <c r="B544" s="441"/>
      <c r="C544" s="441"/>
      <c r="D544" s="441"/>
      <c r="E544" s="441"/>
      <c r="F544" s="441"/>
      <c r="G544" s="211"/>
      <c r="H544" s="211"/>
      <c r="I544" s="224"/>
      <c r="J544" s="212"/>
      <c r="K544" s="213"/>
      <c r="L544" s="214"/>
      <c r="M544" s="215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</row>
    <row r="545" spans="1:24" s="195" customFormat="1" ht="15.75" customHeight="1">
      <c r="A545" s="210"/>
      <c r="B545" s="441"/>
      <c r="C545" s="441"/>
      <c r="D545" s="441"/>
      <c r="E545" s="441"/>
      <c r="F545" s="441"/>
      <c r="G545" s="211"/>
      <c r="H545" s="211"/>
      <c r="I545" s="224"/>
      <c r="J545" s="212"/>
      <c r="K545" s="213"/>
      <c r="L545" s="214"/>
      <c r="M545" s="215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</row>
    <row r="546" spans="1:24" s="195" customFormat="1" ht="15.75" customHeight="1">
      <c r="A546" s="210"/>
      <c r="B546" s="441"/>
      <c r="C546" s="441"/>
      <c r="D546" s="441"/>
      <c r="E546" s="441"/>
      <c r="F546" s="441"/>
      <c r="G546" s="211"/>
      <c r="H546" s="211"/>
      <c r="I546" s="224"/>
      <c r="J546" s="212"/>
      <c r="K546" s="213"/>
      <c r="L546" s="214"/>
      <c r="M546" s="215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</row>
    <row r="547" spans="1:24" s="195" customFormat="1" ht="15.75" customHeight="1">
      <c r="A547" s="216"/>
      <c r="B547" s="442"/>
      <c r="C547" s="442"/>
      <c r="D547" s="442"/>
      <c r="E547" s="442"/>
      <c r="F547" s="442"/>
      <c r="G547" s="217"/>
      <c r="H547" s="217"/>
      <c r="I547" s="225"/>
      <c r="J547" s="218"/>
      <c r="K547" s="219"/>
      <c r="L547" s="220"/>
      <c r="M547" s="221"/>
      <c r="O547" s="196"/>
      <c r="P547" s="196"/>
      <c r="Q547" s="196"/>
      <c r="R547" s="196"/>
      <c r="S547" s="196"/>
      <c r="T547" s="196"/>
      <c r="U547" s="196"/>
      <c r="V547" s="196"/>
      <c r="W547" s="196"/>
      <c r="X547" s="196"/>
    </row>
    <row r="548" spans="1:24" s="195" customFormat="1" ht="40.5" customHeight="1">
      <c r="A548" s="324" t="s">
        <v>77</v>
      </c>
      <c r="B548" s="528" t="s">
        <v>1331</v>
      </c>
      <c r="C548" s="530"/>
      <c r="D548" s="530"/>
      <c r="E548" s="529"/>
      <c r="F548" s="528" t="s">
        <v>1668</v>
      </c>
      <c r="G548" s="530"/>
      <c r="H548" s="530"/>
      <c r="I548" s="529"/>
      <c r="J548" s="318" t="s">
        <v>893</v>
      </c>
      <c r="K548" s="318" t="s">
        <v>894</v>
      </c>
      <c r="L548" s="325"/>
      <c r="M548" s="325"/>
      <c r="O548" s="196"/>
      <c r="P548" s="196"/>
      <c r="Q548" s="196"/>
      <c r="R548" s="196"/>
      <c r="S548" s="196"/>
      <c r="T548" s="196"/>
      <c r="U548" s="196"/>
      <c r="V548" s="196"/>
      <c r="W548" s="196"/>
      <c r="X548" s="196"/>
    </row>
    <row r="549" spans="1:24" s="195" customFormat="1" ht="16.5" customHeight="1">
      <c r="A549" s="194" t="s">
        <v>446</v>
      </c>
      <c r="B549" s="517" t="s">
        <v>1683</v>
      </c>
      <c r="C549" s="518"/>
      <c r="D549" s="518"/>
      <c r="E549" s="519"/>
      <c r="F549" s="500" t="s">
        <v>1669</v>
      </c>
      <c r="G549" s="501"/>
      <c r="H549" s="501"/>
      <c r="I549" s="502"/>
      <c r="J549" s="202">
        <v>1181.6480000000001</v>
      </c>
      <c r="K549" s="202">
        <f t="shared" ref="K549:K556" si="39">J549*0.9</f>
        <v>1063.4832000000001</v>
      </c>
      <c r="L549" s="203"/>
      <c r="M549" s="203"/>
      <c r="O549" s="196"/>
      <c r="P549" s="196"/>
      <c r="Q549" s="196"/>
      <c r="R549" s="196"/>
      <c r="S549" s="196"/>
      <c r="T549" s="196"/>
      <c r="U549" s="196"/>
      <c r="V549" s="196"/>
      <c r="W549" s="196"/>
      <c r="X549" s="196"/>
    </row>
    <row r="550" spans="1:24" s="195" customFormat="1" ht="16.5" customHeight="1">
      <c r="A550" s="194" t="s">
        <v>447</v>
      </c>
      <c r="B550" s="520"/>
      <c r="C550" s="521"/>
      <c r="D550" s="521"/>
      <c r="E550" s="522"/>
      <c r="F550" s="500" t="s">
        <v>1670</v>
      </c>
      <c r="G550" s="501"/>
      <c r="H550" s="501"/>
      <c r="I550" s="502"/>
      <c r="J550" s="202">
        <v>1290.5749999999998</v>
      </c>
      <c r="K550" s="202">
        <f t="shared" si="39"/>
        <v>1161.5174999999999</v>
      </c>
      <c r="L550" s="203"/>
      <c r="M550" s="203"/>
      <c r="O550" s="196"/>
      <c r="P550" s="196"/>
      <c r="Q550" s="196"/>
      <c r="R550" s="196"/>
      <c r="S550" s="196"/>
      <c r="T550" s="196"/>
      <c r="U550" s="196"/>
      <c r="V550" s="196"/>
      <c r="W550" s="196"/>
      <c r="X550" s="196"/>
    </row>
    <row r="551" spans="1:24" s="195" customFormat="1" ht="16.5" customHeight="1">
      <c r="A551" s="194" t="s">
        <v>448</v>
      </c>
      <c r="B551" s="520"/>
      <c r="C551" s="521"/>
      <c r="D551" s="521"/>
      <c r="E551" s="522"/>
      <c r="F551" s="500" t="s">
        <v>1681</v>
      </c>
      <c r="G551" s="501"/>
      <c r="H551" s="501"/>
      <c r="I551" s="502"/>
      <c r="J551" s="202">
        <v>1393.8209999999999</v>
      </c>
      <c r="K551" s="202">
        <f t="shared" si="39"/>
        <v>1254.4388999999999</v>
      </c>
      <c r="L551" s="203"/>
      <c r="M551" s="203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</row>
    <row r="552" spans="1:24" s="195" customFormat="1" ht="16.5" customHeight="1">
      <c r="A552" s="194" t="s">
        <v>449</v>
      </c>
      <c r="B552" s="520"/>
      <c r="C552" s="521"/>
      <c r="D552" s="521"/>
      <c r="E552" s="522"/>
      <c r="F552" s="500" t="s">
        <v>1671</v>
      </c>
      <c r="G552" s="501"/>
      <c r="H552" s="501"/>
      <c r="I552" s="502"/>
      <c r="J552" s="202">
        <v>1402.4248333333333</v>
      </c>
      <c r="K552" s="202">
        <f t="shared" si="39"/>
        <v>1262.18235</v>
      </c>
      <c r="L552" s="203"/>
      <c r="M552" s="203"/>
      <c r="O552" s="196"/>
      <c r="P552" s="196"/>
      <c r="Q552" s="196"/>
      <c r="R552" s="196"/>
      <c r="S552" s="196"/>
      <c r="T552" s="196"/>
      <c r="U552" s="196"/>
      <c r="V552" s="196"/>
      <c r="W552" s="196"/>
      <c r="X552" s="196"/>
    </row>
    <row r="553" spans="1:24" s="195" customFormat="1" ht="16.5" customHeight="1">
      <c r="A553" s="194" t="s">
        <v>450</v>
      </c>
      <c r="B553" s="520"/>
      <c r="C553" s="521"/>
      <c r="D553" s="521"/>
      <c r="E553" s="522"/>
      <c r="F553" s="500" t="s">
        <v>1672</v>
      </c>
      <c r="G553" s="501"/>
      <c r="H553" s="501"/>
      <c r="I553" s="502"/>
      <c r="J553" s="202">
        <v>1505.6708333333333</v>
      </c>
      <c r="K553" s="202">
        <f t="shared" si="39"/>
        <v>1355.10375</v>
      </c>
      <c r="L553" s="203"/>
      <c r="M553" s="203"/>
      <c r="O553" s="196"/>
      <c r="P553" s="196"/>
      <c r="Q553" s="196"/>
      <c r="R553" s="196"/>
      <c r="S553" s="196"/>
      <c r="T553" s="196"/>
      <c r="U553" s="196"/>
      <c r="V553" s="196"/>
      <c r="W553" s="196"/>
      <c r="X553" s="196"/>
    </row>
    <row r="554" spans="1:24" s="195" customFormat="1" ht="16.5" customHeight="1">
      <c r="A554" s="194" t="s">
        <v>451</v>
      </c>
      <c r="B554" s="520"/>
      <c r="C554" s="521"/>
      <c r="D554" s="521"/>
      <c r="E554" s="522"/>
      <c r="F554" s="500" t="s">
        <v>1674</v>
      </c>
      <c r="G554" s="501"/>
      <c r="H554" s="501"/>
      <c r="I554" s="502"/>
      <c r="J554" s="202">
        <v>1608.9168333333332</v>
      </c>
      <c r="K554" s="202">
        <f t="shared" si="39"/>
        <v>1448.0251499999999</v>
      </c>
      <c r="L554" s="203"/>
      <c r="M554" s="203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</row>
    <row r="555" spans="1:24" s="195" customFormat="1" ht="16.5" customHeight="1">
      <c r="A555" s="194" t="s">
        <v>452</v>
      </c>
      <c r="B555" s="520"/>
      <c r="C555" s="521"/>
      <c r="D555" s="521"/>
      <c r="E555" s="522"/>
      <c r="F555" s="500" t="s">
        <v>1675</v>
      </c>
      <c r="G555" s="501"/>
      <c r="H555" s="501"/>
      <c r="I555" s="502"/>
      <c r="J555" s="202">
        <v>1755.1819999999998</v>
      </c>
      <c r="K555" s="202">
        <f t="shared" si="39"/>
        <v>1579.6637999999998</v>
      </c>
      <c r="L555" s="203"/>
      <c r="M555" s="203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</row>
    <row r="556" spans="1:24" s="195" customFormat="1" ht="16.5" customHeight="1">
      <c r="A556" s="194" t="s">
        <v>453</v>
      </c>
      <c r="B556" s="523"/>
      <c r="C556" s="524"/>
      <c r="D556" s="524"/>
      <c r="E556" s="525"/>
      <c r="F556" s="500" t="s">
        <v>1676</v>
      </c>
      <c r="G556" s="501"/>
      <c r="H556" s="501"/>
      <c r="I556" s="502"/>
      <c r="J556" s="202">
        <v>1915.3333333333335</v>
      </c>
      <c r="K556" s="202">
        <f t="shared" si="39"/>
        <v>1723.8000000000002</v>
      </c>
      <c r="L556" s="203"/>
      <c r="M556" s="203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</row>
    <row r="557" spans="1:24" s="195" customFormat="1" ht="16.5" customHeight="1">
      <c r="A557" s="449"/>
      <c r="B557" s="450"/>
      <c r="C557" s="450"/>
      <c r="D557" s="450"/>
      <c r="E557" s="450"/>
      <c r="F557" s="450"/>
      <c r="G557" s="450"/>
      <c r="H557" s="450"/>
      <c r="I557" s="450"/>
      <c r="J557" s="450"/>
      <c r="K557" s="450"/>
      <c r="L557" s="450"/>
      <c r="M557" s="451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</row>
    <row r="558" spans="1:24" s="197" customFormat="1" ht="15.75" customHeight="1">
      <c r="A558" s="504" t="s">
        <v>1686</v>
      </c>
      <c r="B558" s="505"/>
      <c r="C558" s="505"/>
      <c r="D558" s="505"/>
      <c r="E558" s="505"/>
      <c r="F558" s="505"/>
      <c r="G558" s="505"/>
      <c r="H558" s="505"/>
      <c r="I558" s="505"/>
      <c r="J558" s="505"/>
      <c r="K558" s="505"/>
      <c r="L558" s="505"/>
      <c r="M558" s="505"/>
    </row>
    <row r="559" spans="1:24" s="195" customFormat="1" ht="15.75" customHeight="1">
      <c r="A559" s="204"/>
      <c r="B559" s="440" t="s">
        <v>2184</v>
      </c>
      <c r="C559" s="440"/>
      <c r="D559" s="440"/>
      <c r="E559" s="440"/>
      <c r="F559" s="440"/>
      <c r="G559" s="205"/>
      <c r="H559" s="205"/>
      <c r="I559" s="223" t="s">
        <v>817</v>
      </c>
      <c r="J559" s="206"/>
      <c r="K559" s="207"/>
      <c r="L559" s="208"/>
      <c r="M559" s="209"/>
      <c r="O559" s="196"/>
      <c r="P559" s="196"/>
      <c r="Q559" s="196"/>
      <c r="R559" s="196"/>
      <c r="S559" s="196"/>
      <c r="T559" s="196"/>
      <c r="U559" s="196"/>
      <c r="V559" s="196"/>
      <c r="W559" s="196"/>
      <c r="X559" s="196"/>
    </row>
    <row r="560" spans="1:24" s="195" customFormat="1" ht="15.75" customHeight="1">
      <c r="A560" s="210"/>
      <c r="B560" s="441"/>
      <c r="C560" s="441"/>
      <c r="D560" s="441"/>
      <c r="E560" s="441"/>
      <c r="F560" s="441"/>
      <c r="G560" s="211"/>
      <c r="H560" s="211"/>
      <c r="I560" s="224"/>
      <c r="J560" s="212"/>
      <c r="K560" s="213"/>
      <c r="L560" s="214"/>
      <c r="M560" s="215"/>
      <c r="O560" s="196"/>
      <c r="P560" s="196"/>
      <c r="Q560" s="196"/>
      <c r="R560" s="196"/>
      <c r="S560" s="196"/>
      <c r="T560" s="196"/>
      <c r="U560" s="196"/>
      <c r="V560" s="196"/>
      <c r="W560" s="196"/>
      <c r="X560" s="196"/>
    </row>
    <row r="561" spans="1:24" s="195" customFormat="1" ht="15.75" customHeight="1">
      <c r="A561" s="210"/>
      <c r="B561" s="441"/>
      <c r="C561" s="441"/>
      <c r="D561" s="441"/>
      <c r="E561" s="441"/>
      <c r="F561" s="441"/>
      <c r="G561" s="211"/>
      <c r="H561" s="211"/>
      <c r="I561" s="224"/>
      <c r="J561" s="212"/>
      <c r="K561" s="213"/>
      <c r="L561" s="214"/>
      <c r="M561" s="215"/>
      <c r="O561" s="196"/>
      <c r="P561" s="196"/>
      <c r="Q561" s="196"/>
      <c r="R561" s="196"/>
      <c r="S561" s="196"/>
      <c r="T561" s="196"/>
      <c r="U561" s="196"/>
      <c r="V561" s="196"/>
      <c r="W561" s="196"/>
      <c r="X561" s="196"/>
    </row>
    <row r="562" spans="1:24" s="195" customFormat="1" ht="15.75" customHeight="1">
      <c r="A562" s="210"/>
      <c r="B562" s="441"/>
      <c r="C562" s="441"/>
      <c r="D562" s="441"/>
      <c r="E562" s="441"/>
      <c r="F562" s="441"/>
      <c r="G562" s="211"/>
      <c r="H562" s="211"/>
      <c r="I562" s="224"/>
      <c r="J562" s="212"/>
      <c r="K562" s="213"/>
      <c r="L562" s="214"/>
      <c r="M562" s="215"/>
      <c r="O562" s="196"/>
      <c r="P562" s="196"/>
      <c r="Q562" s="196"/>
      <c r="R562" s="196"/>
      <c r="S562" s="196"/>
      <c r="T562" s="196"/>
      <c r="U562" s="196"/>
      <c r="V562" s="196"/>
      <c r="W562" s="196"/>
      <c r="X562" s="196"/>
    </row>
    <row r="563" spans="1:24" s="195" customFormat="1" ht="15.75" customHeight="1">
      <c r="A563" s="216"/>
      <c r="B563" s="442"/>
      <c r="C563" s="442"/>
      <c r="D563" s="442"/>
      <c r="E563" s="442"/>
      <c r="F563" s="442"/>
      <c r="G563" s="217"/>
      <c r="H563" s="217"/>
      <c r="I563" s="225"/>
      <c r="J563" s="218"/>
      <c r="K563" s="219"/>
      <c r="L563" s="220"/>
      <c r="M563" s="221"/>
      <c r="O563" s="196"/>
      <c r="P563" s="196"/>
      <c r="Q563" s="196"/>
      <c r="R563" s="196"/>
      <c r="S563" s="196"/>
      <c r="T563" s="196"/>
      <c r="U563" s="196"/>
      <c r="V563" s="196"/>
      <c r="W563" s="196"/>
      <c r="X563" s="196"/>
    </row>
    <row r="564" spans="1:24" s="195" customFormat="1" ht="40.5" customHeight="1">
      <c r="A564" s="324" t="s">
        <v>77</v>
      </c>
      <c r="B564" s="528" t="s">
        <v>1134</v>
      </c>
      <c r="C564" s="530"/>
      <c r="D564" s="530"/>
      <c r="E564" s="530"/>
      <c r="F564" s="530"/>
      <c r="G564" s="530"/>
      <c r="H564" s="530"/>
      <c r="I564" s="529"/>
      <c r="J564" s="318" t="s">
        <v>893</v>
      </c>
      <c r="K564" s="318" t="s">
        <v>894</v>
      </c>
      <c r="L564" s="325"/>
      <c r="M564" s="325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</row>
    <row r="565" spans="1:24" s="195" customFormat="1" ht="16.5" customHeight="1">
      <c r="A565" s="194" t="s">
        <v>3168</v>
      </c>
      <c r="B565" s="554" t="s">
        <v>3170</v>
      </c>
      <c r="C565" s="555"/>
      <c r="D565" s="555"/>
      <c r="E565" s="555"/>
      <c r="F565" s="555"/>
      <c r="G565" s="555"/>
      <c r="H565" s="555"/>
      <c r="I565" s="556"/>
      <c r="J565" s="202">
        <v>10684.275</v>
      </c>
      <c r="K565" s="202">
        <f t="shared" ref="K565:K569" si="40">J565*0.9</f>
        <v>9615.8474999999999</v>
      </c>
      <c r="L565" s="203"/>
      <c r="M565" s="203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</row>
    <row r="566" spans="1:24" s="195" customFormat="1" ht="16.5" customHeight="1">
      <c r="A566" s="194" t="s">
        <v>795</v>
      </c>
      <c r="B566" s="554" t="s">
        <v>1700</v>
      </c>
      <c r="C566" s="555"/>
      <c r="D566" s="555"/>
      <c r="E566" s="555"/>
      <c r="F566" s="555"/>
      <c r="G566" s="555"/>
      <c r="H566" s="555"/>
      <c r="I566" s="556"/>
      <c r="J566" s="202">
        <v>12574.38</v>
      </c>
      <c r="K566" s="202">
        <f t="shared" si="40"/>
        <v>11316.941999999999</v>
      </c>
      <c r="L566" s="203"/>
      <c r="M566" s="203"/>
      <c r="O566" s="196"/>
      <c r="P566" s="196"/>
      <c r="Q566" s="196"/>
      <c r="R566" s="196"/>
      <c r="S566" s="196"/>
      <c r="T566" s="196"/>
      <c r="U566" s="196"/>
      <c r="V566" s="196"/>
      <c r="W566" s="196"/>
      <c r="X566" s="196"/>
    </row>
    <row r="567" spans="1:24" s="195" customFormat="1" ht="16.5" customHeight="1">
      <c r="A567" s="194" t="s">
        <v>796</v>
      </c>
      <c r="B567" s="554" t="s">
        <v>1701</v>
      </c>
      <c r="C567" s="555"/>
      <c r="D567" s="555"/>
      <c r="E567" s="555"/>
      <c r="F567" s="555"/>
      <c r="G567" s="555"/>
      <c r="H567" s="555"/>
      <c r="I567" s="556"/>
      <c r="J567" s="202">
        <v>16598.872500000001</v>
      </c>
      <c r="K567" s="202">
        <f t="shared" si="40"/>
        <v>14938.985250000002</v>
      </c>
      <c r="L567" s="203"/>
      <c r="M567" s="203"/>
      <c r="O567" s="196"/>
      <c r="P567" s="196"/>
      <c r="Q567" s="196"/>
      <c r="R567" s="196"/>
      <c r="S567" s="196"/>
      <c r="T567" s="196"/>
      <c r="U567" s="196"/>
      <c r="V567" s="196"/>
      <c r="W567" s="196"/>
      <c r="X567" s="196"/>
    </row>
    <row r="568" spans="1:24" s="195" customFormat="1" ht="16.5" customHeight="1">
      <c r="A568" s="194" t="s">
        <v>797</v>
      </c>
      <c r="B568" s="554" t="s">
        <v>1702</v>
      </c>
      <c r="C568" s="555"/>
      <c r="D568" s="555"/>
      <c r="E568" s="555"/>
      <c r="F568" s="555"/>
      <c r="G568" s="555"/>
      <c r="H568" s="555"/>
      <c r="I568" s="556"/>
      <c r="J568" s="202">
        <v>20622.5425</v>
      </c>
      <c r="K568" s="202">
        <f t="shared" si="40"/>
        <v>18560.288250000001</v>
      </c>
      <c r="L568" s="203"/>
      <c r="M568" s="203"/>
      <c r="O568" s="196"/>
      <c r="P568" s="196"/>
      <c r="Q568" s="196"/>
      <c r="R568" s="196"/>
      <c r="S568" s="196"/>
      <c r="T568" s="196"/>
      <c r="U568" s="196"/>
      <c r="V568" s="196"/>
      <c r="W568" s="196"/>
      <c r="X568" s="196"/>
    </row>
    <row r="569" spans="1:24" s="195" customFormat="1" ht="16.5" customHeight="1">
      <c r="A569" s="194" t="s">
        <v>798</v>
      </c>
      <c r="B569" s="554" t="s">
        <v>1703</v>
      </c>
      <c r="C569" s="555"/>
      <c r="D569" s="555"/>
      <c r="E569" s="555"/>
      <c r="F569" s="555"/>
      <c r="G569" s="555"/>
      <c r="H569" s="555"/>
      <c r="I569" s="556"/>
      <c r="J569" s="202">
        <v>23852.5</v>
      </c>
      <c r="K569" s="202">
        <f t="shared" si="40"/>
        <v>21467.25</v>
      </c>
      <c r="L569" s="203"/>
      <c r="M569" s="203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</row>
    <row r="570" spans="1:24" s="195" customFormat="1" ht="16.5" customHeight="1">
      <c r="A570" s="449"/>
      <c r="B570" s="450"/>
      <c r="C570" s="450"/>
      <c r="D570" s="450"/>
      <c r="E570" s="450"/>
      <c r="F570" s="450"/>
      <c r="G570" s="450"/>
      <c r="H570" s="450"/>
      <c r="I570" s="450"/>
      <c r="J570" s="450"/>
      <c r="K570" s="450"/>
      <c r="L570" s="450"/>
      <c r="M570" s="451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</row>
    <row r="571" spans="1:24" s="197" customFormat="1" ht="15.75" customHeight="1">
      <c r="A571" s="504" t="s">
        <v>1685</v>
      </c>
      <c r="B571" s="505"/>
      <c r="C571" s="505"/>
      <c r="D571" s="505"/>
      <c r="E571" s="505"/>
      <c r="F571" s="505"/>
      <c r="G571" s="505"/>
      <c r="H571" s="505"/>
      <c r="I571" s="505"/>
      <c r="J571" s="505"/>
      <c r="K571" s="505"/>
      <c r="L571" s="505"/>
      <c r="M571" s="505"/>
    </row>
    <row r="572" spans="1:24" s="303" customFormat="1" ht="15.75" customHeight="1">
      <c r="A572" s="204"/>
      <c r="B572" s="440" t="s">
        <v>2185</v>
      </c>
      <c r="C572" s="440"/>
      <c r="D572" s="440"/>
      <c r="E572" s="440"/>
      <c r="F572" s="440"/>
      <c r="G572" s="205"/>
      <c r="H572" s="205"/>
      <c r="I572" s="223" t="s">
        <v>817</v>
      </c>
      <c r="J572" s="206"/>
      <c r="K572" s="207"/>
      <c r="L572" s="208"/>
      <c r="M572" s="209"/>
      <c r="O572" s="304"/>
      <c r="P572" s="304"/>
      <c r="Q572" s="304"/>
      <c r="R572" s="304"/>
      <c r="S572" s="304"/>
      <c r="T572" s="304"/>
      <c r="U572" s="304"/>
      <c r="V572" s="304"/>
      <c r="W572" s="304"/>
      <c r="X572" s="304"/>
    </row>
    <row r="573" spans="1:24" s="303" customFormat="1" ht="15.75" customHeight="1">
      <c r="A573" s="210"/>
      <c r="B573" s="441"/>
      <c r="C573" s="441"/>
      <c r="D573" s="441"/>
      <c r="E573" s="441"/>
      <c r="F573" s="441"/>
      <c r="G573" s="211"/>
      <c r="H573" s="211"/>
      <c r="I573" s="224"/>
      <c r="J573" s="212"/>
      <c r="K573" s="213"/>
      <c r="L573" s="214"/>
      <c r="M573" s="215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</row>
    <row r="574" spans="1:24" s="303" customFormat="1" ht="15.75" customHeight="1">
      <c r="A574" s="210"/>
      <c r="B574" s="441"/>
      <c r="C574" s="441"/>
      <c r="D574" s="441"/>
      <c r="E574" s="441"/>
      <c r="F574" s="441"/>
      <c r="G574" s="211"/>
      <c r="H574" s="211"/>
      <c r="I574" s="224"/>
      <c r="J574" s="212"/>
      <c r="K574" s="213"/>
      <c r="L574" s="214"/>
      <c r="M574" s="215"/>
      <c r="O574" s="304"/>
      <c r="P574" s="304"/>
      <c r="Q574" s="304"/>
      <c r="R574" s="304"/>
      <c r="S574" s="304"/>
      <c r="T574" s="304"/>
      <c r="U574" s="304"/>
      <c r="V574" s="304"/>
      <c r="W574" s="304"/>
      <c r="X574" s="304"/>
    </row>
    <row r="575" spans="1:24" s="303" customFormat="1" ht="15.75" customHeight="1">
      <c r="A575" s="210"/>
      <c r="B575" s="441"/>
      <c r="C575" s="441"/>
      <c r="D575" s="441"/>
      <c r="E575" s="441"/>
      <c r="F575" s="441"/>
      <c r="G575" s="211"/>
      <c r="H575" s="211"/>
      <c r="I575" s="224"/>
      <c r="J575" s="212"/>
      <c r="K575" s="213"/>
      <c r="L575" s="214"/>
      <c r="M575" s="215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</row>
    <row r="576" spans="1:24" s="303" customFormat="1" ht="15.75" customHeight="1">
      <c r="A576" s="216"/>
      <c r="B576" s="442"/>
      <c r="C576" s="442"/>
      <c r="D576" s="442"/>
      <c r="E576" s="442"/>
      <c r="F576" s="442"/>
      <c r="G576" s="217"/>
      <c r="H576" s="217"/>
      <c r="I576" s="225"/>
      <c r="J576" s="218"/>
      <c r="K576" s="219"/>
      <c r="L576" s="220"/>
      <c r="M576" s="221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</row>
    <row r="577" spans="1:24" s="303" customFormat="1" ht="40.5" customHeight="1">
      <c r="A577" s="427" t="s">
        <v>77</v>
      </c>
      <c r="B577" s="513" t="s">
        <v>1134</v>
      </c>
      <c r="C577" s="452"/>
      <c r="D577" s="452"/>
      <c r="E577" s="452"/>
      <c r="F577" s="452"/>
      <c r="G577" s="452"/>
      <c r="H577" s="452"/>
      <c r="I577" s="453"/>
      <c r="J577" s="426" t="s">
        <v>893</v>
      </c>
      <c r="K577" s="426" t="s">
        <v>894</v>
      </c>
      <c r="L577" s="325"/>
      <c r="M577" s="325"/>
      <c r="O577" s="304"/>
      <c r="P577" s="304"/>
      <c r="Q577" s="304"/>
      <c r="R577" s="304"/>
      <c r="S577" s="304"/>
      <c r="T577" s="304"/>
      <c r="U577" s="304"/>
      <c r="V577" s="304"/>
      <c r="W577" s="304"/>
      <c r="X577" s="304"/>
    </row>
    <row r="578" spans="1:24" s="195" customFormat="1" ht="16.5" customHeight="1">
      <c r="A578" s="194" t="s">
        <v>3169</v>
      </c>
      <c r="B578" s="554" t="s">
        <v>3170</v>
      </c>
      <c r="C578" s="555"/>
      <c r="D578" s="555"/>
      <c r="E578" s="555"/>
      <c r="F578" s="555"/>
      <c r="G578" s="555"/>
      <c r="H578" s="555"/>
      <c r="I578" s="556"/>
      <c r="J578" s="202">
        <v>14335.352499999999</v>
      </c>
      <c r="K578" s="202">
        <f t="shared" ref="K578:K582" si="41">J578*0.9</f>
        <v>12901.81725</v>
      </c>
      <c r="L578" s="203"/>
      <c r="M578" s="203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</row>
    <row r="579" spans="1:24" s="195" customFormat="1" ht="16.5" customHeight="1">
      <c r="A579" s="194" t="s">
        <v>799</v>
      </c>
      <c r="B579" s="554" t="s">
        <v>1700</v>
      </c>
      <c r="C579" s="555"/>
      <c r="D579" s="555"/>
      <c r="E579" s="555"/>
      <c r="F579" s="555"/>
      <c r="G579" s="555"/>
      <c r="H579" s="555"/>
      <c r="I579" s="556"/>
      <c r="J579" s="202">
        <v>21125.912499999999</v>
      </c>
      <c r="K579" s="202">
        <f t="shared" si="41"/>
        <v>19013.321250000001</v>
      </c>
      <c r="L579" s="203"/>
      <c r="M579" s="203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</row>
    <row r="580" spans="1:24" s="195" customFormat="1" ht="16.5" customHeight="1">
      <c r="A580" s="194" t="s">
        <v>800</v>
      </c>
      <c r="B580" s="554" t="s">
        <v>1701</v>
      </c>
      <c r="C580" s="555"/>
      <c r="D580" s="555"/>
      <c r="E580" s="555"/>
      <c r="F580" s="555"/>
      <c r="G580" s="555"/>
      <c r="H580" s="555"/>
      <c r="I580" s="556"/>
      <c r="J580" s="202">
        <v>23640.295000000002</v>
      </c>
      <c r="K580" s="202">
        <f t="shared" si="41"/>
        <v>21276.265500000001</v>
      </c>
      <c r="L580" s="203"/>
      <c r="M580" s="203"/>
      <c r="O580" s="196"/>
      <c r="P580" s="196"/>
      <c r="Q580" s="196"/>
      <c r="R580" s="196"/>
      <c r="S580" s="196"/>
      <c r="T580" s="196"/>
      <c r="U580" s="196"/>
      <c r="V580" s="196"/>
      <c r="W580" s="196"/>
      <c r="X580" s="196"/>
    </row>
    <row r="581" spans="1:24" s="195" customFormat="1" ht="16.5" customHeight="1">
      <c r="A581" s="194" t="s">
        <v>801</v>
      </c>
      <c r="B581" s="554" t="s">
        <v>1702</v>
      </c>
      <c r="C581" s="555"/>
      <c r="D581" s="555"/>
      <c r="E581" s="555"/>
      <c r="F581" s="555"/>
      <c r="G581" s="555"/>
      <c r="H581" s="555"/>
      <c r="I581" s="556"/>
      <c r="J581" s="202">
        <v>28669.8825</v>
      </c>
      <c r="K581" s="202">
        <f t="shared" si="41"/>
        <v>25802.894250000001</v>
      </c>
      <c r="L581" s="203"/>
      <c r="M581" s="203"/>
      <c r="O581" s="196"/>
      <c r="P581" s="196"/>
      <c r="Q581" s="196"/>
      <c r="R581" s="196"/>
      <c r="S581" s="196"/>
      <c r="T581" s="196"/>
      <c r="U581" s="196"/>
      <c r="V581" s="196"/>
      <c r="W581" s="196"/>
      <c r="X581" s="196"/>
    </row>
    <row r="582" spans="1:24" s="195" customFormat="1" ht="16.5" customHeight="1">
      <c r="A582" s="194" t="s">
        <v>802</v>
      </c>
      <c r="B582" s="554" t="s">
        <v>1703</v>
      </c>
      <c r="C582" s="555"/>
      <c r="D582" s="555"/>
      <c r="E582" s="555"/>
      <c r="F582" s="555"/>
      <c r="G582" s="555"/>
      <c r="H582" s="555"/>
      <c r="I582" s="556"/>
      <c r="J582" s="202">
        <v>38729.879999999997</v>
      </c>
      <c r="K582" s="202">
        <f t="shared" si="41"/>
        <v>34856.892</v>
      </c>
      <c r="L582" s="203"/>
      <c r="M582" s="203"/>
      <c r="O582" s="196"/>
      <c r="P582" s="196"/>
      <c r="Q582" s="196"/>
      <c r="R582" s="196"/>
      <c r="S582" s="196"/>
      <c r="T582" s="196"/>
      <c r="U582" s="196"/>
      <c r="V582" s="196"/>
      <c r="W582" s="196"/>
      <c r="X582" s="196"/>
    </row>
    <row r="583" spans="1:24" s="303" customFormat="1" ht="16.5" customHeight="1">
      <c r="A583" s="449"/>
      <c r="B583" s="450"/>
      <c r="C583" s="450"/>
      <c r="D583" s="450"/>
      <c r="E583" s="450"/>
      <c r="F583" s="450"/>
      <c r="G583" s="450"/>
      <c r="H583" s="450"/>
      <c r="I583" s="450"/>
      <c r="J583" s="450"/>
      <c r="K583" s="450"/>
      <c r="L583" s="450"/>
      <c r="M583" s="451"/>
      <c r="O583" s="304"/>
      <c r="P583" s="304"/>
      <c r="Q583" s="304"/>
      <c r="R583" s="304"/>
      <c r="S583" s="304"/>
      <c r="T583" s="304"/>
      <c r="U583" s="304"/>
      <c r="V583" s="304"/>
      <c r="W583" s="304"/>
      <c r="X583" s="304"/>
    </row>
    <row r="584" spans="1:24" s="197" customFormat="1" ht="15.75" customHeight="1">
      <c r="A584" s="504" t="s">
        <v>3183</v>
      </c>
      <c r="B584" s="505"/>
      <c r="C584" s="505"/>
      <c r="D584" s="505"/>
      <c r="E584" s="505"/>
      <c r="F584" s="505"/>
      <c r="G584" s="505"/>
      <c r="H584" s="505"/>
      <c r="I584" s="505"/>
      <c r="J584" s="505"/>
      <c r="K584" s="505"/>
      <c r="L584" s="505"/>
      <c r="M584" s="505"/>
    </row>
    <row r="585" spans="1:24" s="303" customFormat="1" ht="15.75" customHeight="1">
      <c r="A585" s="204"/>
      <c r="B585" s="440" t="s">
        <v>3202</v>
      </c>
      <c r="C585" s="440"/>
      <c r="D585" s="440"/>
      <c r="E585" s="440"/>
      <c r="F585" s="440"/>
      <c r="G585" s="205"/>
      <c r="H585" s="205"/>
      <c r="I585" s="223" t="s">
        <v>817</v>
      </c>
      <c r="J585" s="206"/>
      <c r="K585" s="207"/>
      <c r="L585" s="208"/>
      <c r="M585" s="209"/>
      <c r="O585" s="304"/>
      <c r="P585" s="304"/>
      <c r="Q585" s="304"/>
      <c r="R585" s="304"/>
      <c r="S585" s="304"/>
      <c r="T585" s="304"/>
      <c r="U585" s="304"/>
      <c r="V585" s="304"/>
      <c r="W585" s="304"/>
      <c r="X585" s="304"/>
    </row>
    <row r="586" spans="1:24" s="303" customFormat="1" ht="15.75" customHeight="1">
      <c r="A586" s="210"/>
      <c r="B586" s="441"/>
      <c r="C586" s="441"/>
      <c r="D586" s="441"/>
      <c r="E586" s="441"/>
      <c r="F586" s="441"/>
      <c r="G586" s="211"/>
      <c r="H586" s="211"/>
      <c r="I586" s="224"/>
      <c r="J586" s="212"/>
      <c r="K586" s="213"/>
      <c r="L586" s="214"/>
      <c r="M586" s="215"/>
      <c r="O586" s="304"/>
      <c r="P586" s="304"/>
      <c r="Q586" s="304"/>
      <c r="R586" s="304"/>
      <c r="S586" s="304"/>
      <c r="T586" s="304"/>
      <c r="U586" s="304"/>
      <c r="V586" s="304"/>
      <c r="W586" s="304"/>
      <c r="X586" s="304"/>
    </row>
    <row r="587" spans="1:24" s="303" customFormat="1" ht="15.75" customHeight="1">
      <c r="A587" s="210"/>
      <c r="B587" s="441"/>
      <c r="C587" s="441"/>
      <c r="D587" s="441"/>
      <c r="E587" s="441"/>
      <c r="F587" s="441"/>
      <c r="G587" s="211"/>
      <c r="H587" s="211"/>
      <c r="I587" s="224"/>
      <c r="J587" s="212"/>
      <c r="K587" s="213"/>
      <c r="L587" s="214"/>
      <c r="M587" s="215"/>
      <c r="O587" s="304"/>
      <c r="P587" s="304"/>
      <c r="Q587" s="304"/>
      <c r="R587" s="304"/>
      <c r="S587" s="304"/>
      <c r="T587" s="304"/>
      <c r="U587" s="304"/>
      <c r="V587" s="304"/>
      <c r="W587" s="304"/>
      <c r="X587" s="304"/>
    </row>
    <row r="588" spans="1:24" s="303" customFormat="1" ht="15.75" customHeight="1">
      <c r="A588" s="210"/>
      <c r="B588" s="441"/>
      <c r="C588" s="441"/>
      <c r="D588" s="441"/>
      <c r="E588" s="441"/>
      <c r="F588" s="441"/>
      <c r="G588" s="211"/>
      <c r="H588" s="211"/>
      <c r="I588" s="224"/>
      <c r="J588" s="212"/>
      <c r="K588" s="213"/>
      <c r="L588" s="214"/>
      <c r="M588" s="215"/>
      <c r="O588" s="304"/>
      <c r="P588" s="304"/>
      <c r="Q588" s="304"/>
      <c r="R588" s="304"/>
      <c r="S588" s="304"/>
      <c r="T588" s="304"/>
      <c r="U588" s="304"/>
      <c r="V588" s="304"/>
      <c r="W588" s="304"/>
      <c r="X588" s="304"/>
    </row>
    <row r="589" spans="1:24" s="303" customFormat="1" ht="15.75" customHeight="1">
      <c r="A589" s="216"/>
      <c r="B589" s="442"/>
      <c r="C589" s="442"/>
      <c r="D589" s="442"/>
      <c r="E589" s="442"/>
      <c r="F589" s="442"/>
      <c r="G589" s="217"/>
      <c r="H589" s="217"/>
      <c r="I589" s="225"/>
      <c r="J589" s="218"/>
      <c r="K589" s="219"/>
      <c r="L589" s="220"/>
      <c r="M589" s="221"/>
      <c r="O589" s="304"/>
      <c r="P589" s="304"/>
      <c r="Q589" s="304"/>
      <c r="R589" s="304"/>
      <c r="S589" s="304"/>
      <c r="T589" s="304"/>
      <c r="U589" s="304"/>
      <c r="V589" s="304"/>
      <c r="W589" s="304"/>
      <c r="X589" s="304"/>
    </row>
    <row r="590" spans="1:24" s="303" customFormat="1" ht="40.5" customHeight="1">
      <c r="A590" s="427" t="s">
        <v>77</v>
      </c>
      <c r="B590" s="513" t="s">
        <v>1134</v>
      </c>
      <c r="C590" s="452"/>
      <c r="D590" s="452"/>
      <c r="E590" s="452"/>
      <c r="F590" s="452"/>
      <c r="G590" s="452"/>
      <c r="H590" s="452"/>
      <c r="I590" s="453"/>
      <c r="J590" s="426" t="s">
        <v>893</v>
      </c>
      <c r="K590" s="426" t="s">
        <v>894</v>
      </c>
      <c r="L590" s="325"/>
      <c r="M590" s="325"/>
      <c r="O590" s="304"/>
      <c r="P590" s="304"/>
      <c r="Q590" s="304"/>
      <c r="R590" s="304"/>
      <c r="S590" s="304"/>
      <c r="T590" s="304"/>
      <c r="U590" s="304"/>
      <c r="V590" s="304"/>
      <c r="W590" s="304"/>
      <c r="X590" s="304"/>
    </row>
    <row r="591" spans="1:24" s="303" customFormat="1" ht="16.5" customHeight="1">
      <c r="A591" s="194" t="s">
        <v>3171</v>
      </c>
      <c r="B591" s="554" t="s">
        <v>3170</v>
      </c>
      <c r="C591" s="555"/>
      <c r="D591" s="555"/>
      <c r="E591" s="555"/>
      <c r="F591" s="555"/>
      <c r="G591" s="555"/>
      <c r="H591" s="555"/>
      <c r="I591" s="556"/>
      <c r="J591" s="202">
        <v>22200</v>
      </c>
      <c r="K591" s="202">
        <f t="shared" ref="K591:K595" si="42">J591*0.9</f>
        <v>19980</v>
      </c>
      <c r="L591" s="203"/>
      <c r="M591" s="203"/>
      <c r="O591" s="304"/>
      <c r="P591" s="304"/>
      <c r="Q591" s="304"/>
      <c r="R591" s="304"/>
      <c r="S591" s="304"/>
      <c r="T591" s="304"/>
      <c r="U591" s="304"/>
      <c r="V591" s="304"/>
      <c r="W591" s="304"/>
      <c r="X591" s="304"/>
    </row>
    <row r="592" spans="1:24" s="303" customFormat="1" ht="16.5" customHeight="1">
      <c r="A592" s="194" t="s">
        <v>3172</v>
      </c>
      <c r="B592" s="554" t="s">
        <v>1700</v>
      </c>
      <c r="C592" s="555"/>
      <c r="D592" s="555"/>
      <c r="E592" s="555"/>
      <c r="F592" s="555"/>
      <c r="G592" s="555"/>
      <c r="H592" s="555"/>
      <c r="I592" s="556"/>
      <c r="J592" s="202">
        <v>27916.219999999998</v>
      </c>
      <c r="K592" s="202">
        <f t="shared" si="42"/>
        <v>25124.597999999998</v>
      </c>
      <c r="L592" s="203"/>
      <c r="M592" s="203"/>
      <c r="O592" s="304"/>
      <c r="P592" s="304"/>
      <c r="Q592" s="304"/>
      <c r="R592" s="304"/>
      <c r="S592" s="304"/>
      <c r="T592" s="304"/>
      <c r="U592" s="304"/>
      <c r="V592" s="304"/>
      <c r="W592" s="304"/>
      <c r="X592" s="304"/>
    </row>
    <row r="593" spans="1:24" s="303" customFormat="1" ht="16.5" customHeight="1">
      <c r="A593" s="194" t="s">
        <v>3173</v>
      </c>
      <c r="B593" s="554" t="s">
        <v>1701</v>
      </c>
      <c r="C593" s="555"/>
      <c r="D593" s="555"/>
      <c r="E593" s="555"/>
      <c r="F593" s="555"/>
      <c r="G593" s="555"/>
      <c r="H593" s="555"/>
      <c r="I593" s="556"/>
      <c r="J593" s="202">
        <v>28588.52</v>
      </c>
      <c r="K593" s="202">
        <f t="shared" si="42"/>
        <v>25729.668000000001</v>
      </c>
      <c r="L593" s="203"/>
      <c r="M593" s="203"/>
      <c r="O593" s="304"/>
      <c r="P593" s="304"/>
      <c r="Q593" s="304"/>
      <c r="R593" s="304"/>
      <c r="S593" s="304"/>
      <c r="T593" s="304"/>
      <c r="U593" s="304"/>
      <c r="V593" s="304"/>
      <c r="W593" s="304"/>
      <c r="X593" s="304"/>
    </row>
    <row r="594" spans="1:24" s="303" customFormat="1" ht="16.5" customHeight="1">
      <c r="A594" s="194" t="s">
        <v>3174</v>
      </c>
      <c r="B594" s="554" t="s">
        <v>1702</v>
      </c>
      <c r="C594" s="555"/>
      <c r="D594" s="555"/>
      <c r="E594" s="555"/>
      <c r="F594" s="555"/>
      <c r="G594" s="555"/>
      <c r="H594" s="555"/>
      <c r="I594" s="556"/>
      <c r="J594" s="202">
        <v>37966.689999999995</v>
      </c>
      <c r="K594" s="202">
        <f t="shared" si="42"/>
        <v>34170.020999999993</v>
      </c>
      <c r="L594" s="203"/>
      <c r="M594" s="203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</row>
    <row r="595" spans="1:24" s="303" customFormat="1" ht="16.5" customHeight="1">
      <c r="A595" s="194" t="s">
        <v>3175</v>
      </c>
      <c r="B595" s="554" t="s">
        <v>1703</v>
      </c>
      <c r="C595" s="555"/>
      <c r="D595" s="555"/>
      <c r="E595" s="555"/>
      <c r="F595" s="555"/>
      <c r="G595" s="555"/>
      <c r="H595" s="555"/>
      <c r="I595" s="556"/>
      <c r="J595" s="202">
        <v>50000</v>
      </c>
      <c r="K595" s="202">
        <f t="shared" si="42"/>
        <v>45000</v>
      </c>
      <c r="L595" s="203"/>
      <c r="M595" s="203"/>
      <c r="O595" s="304"/>
      <c r="P595" s="304"/>
      <c r="Q595" s="304"/>
      <c r="R595" s="304"/>
      <c r="S595" s="304"/>
      <c r="T595" s="304"/>
      <c r="U595" s="304"/>
      <c r="V595" s="304"/>
      <c r="W595" s="304"/>
      <c r="X595" s="304"/>
    </row>
    <row r="596" spans="1:24" s="303" customFormat="1" ht="16.5" customHeight="1">
      <c r="A596" s="449"/>
      <c r="B596" s="450"/>
      <c r="C596" s="450"/>
      <c r="D596" s="450"/>
      <c r="E596" s="450"/>
      <c r="F596" s="450"/>
      <c r="G596" s="450"/>
      <c r="H596" s="450"/>
      <c r="I596" s="450"/>
      <c r="J596" s="450"/>
      <c r="K596" s="450"/>
      <c r="L596" s="450"/>
      <c r="M596" s="451"/>
      <c r="O596" s="304"/>
      <c r="P596" s="304"/>
      <c r="Q596" s="304"/>
      <c r="R596" s="304"/>
      <c r="S596" s="304"/>
      <c r="T596" s="304"/>
      <c r="U596" s="304"/>
      <c r="V596" s="304"/>
      <c r="W596" s="304"/>
      <c r="X596" s="304"/>
    </row>
    <row r="597" spans="1:24" s="197" customFormat="1" ht="15.75" customHeight="1">
      <c r="A597" s="504" t="s">
        <v>3184</v>
      </c>
      <c r="B597" s="505"/>
      <c r="C597" s="505"/>
      <c r="D597" s="505"/>
      <c r="E597" s="505"/>
      <c r="F597" s="505"/>
      <c r="G597" s="505"/>
      <c r="H597" s="505"/>
      <c r="I597" s="505"/>
      <c r="J597" s="505"/>
      <c r="K597" s="505"/>
      <c r="L597" s="505"/>
      <c r="M597" s="505"/>
    </row>
    <row r="598" spans="1:24" s="303" customFormat="1" ht="15.75" customHeight="1">
      <c r="A598" s="204"/>
      <c r="B598" s="440" t="s">
        <v>3203</v>
      </c>
      <c r="C598" s="440"/>
      <c r="D598" s="440"/>
      <c r="E598" s="440"/>
      <c r="F598" s="440"/>
      <c r="G598" s="205"/>
      <c r="H598" s="205"/>
      <c r="I598" s="223" t="s">
        <v>817</v>
      </c>
      <c r="J598" s="206"/>
      <c r="K598" s="207"/>
      <c r="L598" s="208"/>
      <c r="M598" s="209"/>
      <c r="O598" s="304"/>
      <c r="P598" s="304"/>
      <c r="Q598" s="304"/>
      <c r="R598" s="304"/>
      <c r="S598" s="304"/>
      <c r="T598" s="304"/>
      <c r="U598" s="304"/>
      <c r="V598" s="304"/>
      <c r="W598" s="304"/>
      <c r="X598" s="304"/>
    </row>
    <row r="599" spans="1:24" s="303" customFormat="1" ht="15.75" customHeight="1">
      <c r="A599" s="210"/>
      <c r="B599" s="441"/>
      <c r="C599" s="441"/>
      <c r="D599" s="441"/>
      <c r="E599" s="441"/>
      <c r="F599" s="441"/>
      <c r="G599" s="211"/>
      <c r="H599" s="211"/>
      <c r="I599" s="224"/>
      <c r="J599" s="212"/>
      <c r="K599" s="213"/>
      <c r="L599" s="214"/>
      <c r="M599" s="215"/>
      <c r="O599" s="304"/>
      <c r="P599" s="304"/>
      <c r="Q599" s="304"/>
      <c r="R599" s="304"/>
      <c r="S599" s="304"/>
      <c r="T599" s="304"/>
      <c r="U599" s="304"/>
      <c r="V599" s="304"/>
      <c r="W599" s="304"/>
      <c r="X599" s="304"/>
    </row>
    <row r="600" spans="1:24" s="303" customFormat="1" ht="15.75" customHeight="1">
      <c r="A600" s="210"/>
      <c r="B600" s="441"/>
      <c r="C600" s="441"/>
      <c r="D600" s="441"/>
      <c r="E600" s="441"/>
      <c r="F600" s="441"/>
      <c r="G600" s="211"/>
      <c r="H600" s="211"/>
      <c r="I600" s="224"/>
      <c r="J600" s="212"/>
      <c r="K600" s="213"/>
      <c r="L600" s="214"/>
      <c r="M600" s="215"/>
      <c r="O600" s="304"/>
      <c r="P600" s="304"/>
      <c r="Q600" s="304"/>
      <c r="R600" s="304"/>
      <c r="S600" s="304"/>
      <c r="T600" s="304"/>
      <c r="U600" s="304"/>
      <c r="V600" s="304"/>
      <c r="W600" s="304"/>
      <c r="X600" s="304"/>
    </row>
    <row r="601" spans="1:24" s="303" customFormat="1" ht="15.75" customHeight="1">
      <c r="A601" s="210"/>
      <c r="B601" s="441"/>
      <c r="C601" s="441"/>
      <c r="D601" s="441"/>
      <c r="E601" s="441"/>
      <c r="F601" s="441"/>
      <c r="G601" s="211"/>
      <c r="H601" s="211"/>
      <c r="I601" s="224"/>
      <c r="J601" s="212"/>
      <c r="K601" s="213"/>
      <c r="L601" s="214"/>
      <c r="M601" s="215"/>
      <c r="O601" s="304"/>
      <c r="P601" s="304"/>
      <c r="Q601" s="304"/>
      <c r="R601" s="304"/>
      <c r="S601" s="304"/>
      <c r="T601" s="304"/>
      <c r="U601" s="304"/>
      <c r="V601" s="304"/>
      <c r="W601" s="304"/>
      <c r="X601" s="304"/>
    </row>
    <row r="602" spans="1:24" s="303" customFormat="1" ht="15.75" customHeight="1">
      <c r="A602" s="216"/>
      <c r="B602" s="442"/>
      <c r="C602" s="442"/>
      <c r="D602" s="442"/>
      <c r="E602" s="442"/>
      <c r="F602" s="442"/>
      <c r="G602" s="217"/>
      <c r="H602" s="217"/>
      <c r="I602" s="225"/>
      <c r="J602" s="218"/>
      <c r="K602" s="219"/>
      <c r="L602" s="220"/>
      <c r="M602" s="221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</row>
    <row r="603" spans="1:24" s="303" customFormat="1" ht="40.5" customHeight="1">
      <c r="A603" s="427" t="s">
        <v>77</v>
      </c>
      <c r="B603" s="513" t="s">
        <v>1134</v>
      </c>
      <c r="C603" s="452"/>
      <c r="D603" s="452"/>
      <c r="E603" s="452"/>
      <c r="F603" s="452"/>
      <c r="G603" s="452"/>
      <c r="H603" s="452"/>
      <c r="I603" s="453"/>
      <c r="J603" s="426" t="s">
        <v>893</v>
      </c>
      <c r="K603" s="426" t="s">
        <v>894</v>
      </c>
      <c r="L603" s="325"/>
      <c r="M603" s="325"/>
      <c r="O603" s="304"/>
      <c r="P603" s="304"/>
      <c r="Q603" s="304"/>
      <c r="R603" s="304"/>
      <c r="S603" s="304"/>
      <c r="T603" s="304"/>
      <c r="U603" s="304"/>
      <c r="V603" s="304"/>
      <c r="W603" s="304"/>
      <c r="X603" s="304"/>
    </row>
    <row r="604" spans="1:24" s="303" customFormat="1" ht="16.5" customHeight="1">
      <c r="A604" s="194" t="s">
        <v>3176</v>
      </c>
      <c r="B604" s="554" t="s">
        <v>768</v>
      </c>
      <c r="C604" s="555"/>
      <c r="D604" s="555"/>
      <c r="E604" s="555"/>
      <c r="F604" s="555"/>
      <c r="G604" s="555"/>
      <c r="H604" s="555"/>
      <c r="I604" s="556"/>
      <c r="J604" s="202">
        <v>1600</v>
      </c>
      <c r="K604" s="202">
        <f t="shared" ref="K604:K608" si="43">J604*0.9</f>
        <v>1440</v>
      </c>
      <c r="L604" s="203"/>
      <c r="M604" s="203"/>
      <c r="O604" s="304"/>
      <c r="P604" s="304"/>
      <c r="Q604" s="304"/>
      <c r="R604" s="304"/>
      <c r="S604" s="304"/>
      <c r="T604" s="304"/>
      <c r="U604" s="304"/>
      <c r="V604" s="304"/>
      <c r="W604" s="304"/>
      <c r="X604" s="304"/>
    </row>
    <row r="605" spans="1:24" s="303" customFormat="1" ht="16.5" customHeight="1">
      <c r="A605" s="194" t="s">
        <v>3177</v>
      </c>
      <c r="B605" s="554" t="s">
        <v>769</v>
      </c>
      <c r="C605" s="555"/>
      <c r="D605" s="555"/>
      <c r="E605" s="555"/>
      <c r="F605" s="555"/>
      <c r="G605" s="555"/>
      <c r="H605" s="555"/>
      <c r="I605" s="556"/>
      <c r="J605" s="202">
        <v>1651.6999999999998</v>
      </c>
      <c r="K605" s="202">
        <f t="shared" si="43"/>
        <v>1486.53</v>
      </c>
      <c r="L605" s="203"/>
      <c r="M605" s="203"/>
      <c r="O605" s="304"/>
      <c r="P605" s="304"/>
      <c r="Q605" s="304"/>
      <c r="R605" s="304"/>
      <c r="S605" s="304"/>
      <c r="T605" s="304"/>
      <c r="U605" s="304"/>
      <c r="V605" s="304"/>
      <c r="W605" s="304"/>
      <c r="X605" s="304"/>
    </row>
    <row r="606" spans="1:24" s="303" customFormat="1" ht="16.5" customHeight="1">
      <c r="A606" s="194" t="s">
        <v>3178</v>
      </c>
      <c r="B606" s="554" t="s">
        <v>770</v>
      </c>
      <c r="C606" s="555"/>
      <c r="D606" s="555"/>
      <c r="E606" s="555"/>
      <c r="F606" s="555"/>
      <c r="G606" s="555"/>
      <c r="H606" s="555"/>
      <c r="I606" s="556"/>
      <c r="J606" s="202">
        <v>2150</v>
      </c>
      <c r="K606" s="202">
        <f t="shared" si="43"/>
        <v>1935</v>
      </c>
      <c r="L606" s="203"/>
      <c r="M606" s="203"/>
      <c r="O606" s="304"/>
      <c r="P606" s="304"/>
      <c r="Q606" s="304"/>
      <c r="R606" s="304"/>
      <c r="S606" s="304"/>
      <c r="T606" s="304"/>
      <c r="U606" s="304"/>
      <c r="V606" s="304"/>
      <c r="W606" s="304"/>
      <c r="X606" s="304"/>
    </row>
    <row r="607" spans="1:24" s="303" customFormat="1" ht="16.5" customHeight="1">
      <c r="A607" s="194" t="s">
        <v>3179</v>
      </c>
      <c r="B607" s="554" t="s">
        <v>1699</v>
      </c>
      <c r="C607" s="555"/>
      <c r="D607" s="555"/>
      <c r="E607" s="555"/>
      <c r="F607" s="555"/>
      <c r="G607" s="555"/>
      <c r="H607" s="555"/>
      <c r="I607" s="556"/>
      <c r="J607" s="202">
        <v>1827.6599999999999</v>
      </c>
      <c r="K607" s="202">
        <f t="shared" si="43"/>
        <v>1644.894</v>
      </c>
      <c r="L607" s="203"/>
      <c r="M607" s="203"/>
      <c r="O607" s="304"/>
      <c r="P607" s="304"/>
      <c r="Q607" s="304"/>
      <c r="R607" s="304"/>
      <c r="S607" s="304"/>
      <c r="T607" s="304"/>
      <c r="U607" s="304"/>
      <c r="V607" s="304"/>
      <c r="W607" s="304"/>
      <c r="X607" s="304"/>
    </row>
    <row r="608" spans="1:24" s="303" customFormat="1" ht="16.5" customHeight="1">
      <c r="A608" s="194" t="s">
        <v>3180</v>
      </c>
      <c r="B608" s="554" t="s">
        <v>3185</v>
      </c>
      <c r="C608" s="555"/>
      <c r="D608" s="555"/>
      <c r="E608" s="555"/>
      <c r="F608" s="555"/>
      <c r="G608" s="555"/>
      <c r="H608" s="555"/>
      <c r="I608" s="556"/>
      <c r="J608" s="202">
        <v>2538.14</v>
      </c>
      <c r="K608" s="202">
        <f t="shared" si="43"/>
        <v>2284.326</v>
      </c>
      <c r="L608" s="203"/>
      <c r="M608" s="203"/>
      <c r="O608" s="304"/>
      <c r="P608" s="304"/>
      <c r="Q608" s="304"/>
      <c r="R608" s="304"/>
      <c r="S608" s="304"/>
      <c r="T608" s="304"/>
      <c r="U608" s="304"/>
      <c r="V608" s="304"/>
      <c r="W608" s="304"/>
      <c r="X608" s="304"/>
    </row>
    <row r="609" spans="1:24" s="303" customFormat="1" ht="16.5" customHeight="1">
      <c r="A609" s="194" t="s">
        <v>3181</v>
      </c>
      <c r="B609" s="554" t="s">
        <v>1702</v>
      </c>
      <c r="C609" s="555"/>
      <c r="D609" s="555"/>
      <c r="E609" s="555"/>
      <c r="F609" s="555"/>
      <c r="G609" s="555"/>
      <c r="H609" s="555"/>
      <c r="I609" s="556"/>
      <c r="J609" s="202">
        <v>3604.6899999999996</v>
      </c>
      <c r="K609" s="202">
        <f t="shared" ref="K609:K610" si="44">J609*0.9</f>
        <v>3244.2209999999995</v>
      </c>
      <c r="L609" s="203"/>
      <c r="M609" s="203"/>
      <c r="O609" s="304"/>
      <c r="P609" s="304"/>
      <c r="Q609" s="304"/>
      <c r="R609" s="304"/>
      <c r="S609" s="304"/>
      <c r="T609" s="304"/>
      <c r="U609" s="304"/>
      <c r="V609" s="304"/>
      <c r="W609" s="304"/>
      <c r="X609" s="304"/>
    </row>
    <row r="610" spans="1:24" s="303" customFormat="1" ht="16.5" customHeight="1">
      <c r="A610" s="194" t="s">
        <v>3182</v>
      </c>
      <c r="B610" s="554" t="s">
        <v>1703</v>
      </c>
      <c r="C610" s="555"/>
      <c r="D610" s="555"/>
      <c r="E610" s="555"/>
      <c r="F610" s="555"/>
      <c r="G610" s="555"/>
      <c r="H610" s="555"/>
      <c r="I610" s="556"/>
      <c r="J610" s="202">
        <v>6599.33</v>
      </c>
      <c r="K610" s="202">
        <f t="shared" si="44"/>
        <v>5939.3969999999999</v>
      </c>
      <c r="L610" s="203"/>
      <c r="M610" s="203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</row>
    <row r="611" spans="1:24" s="303" customFormat="1" ht="16.5" customHeight="1">
      <c r="A611" s="449"/>
      <c r="B611" s="450"/>
      <c r="C611" s="450"/>
      <c r="D611" s="450"/>
      <c r="E611" s="450"/>
      <c r="F611" s="450"/>
      <c r="G611" s="450"/>
      <c r="H611" s="450"/>
      <c r="I611" s="450"/>
      <c r="J611" s="450"/>
      <c r="K611" s="450"/>
      <c r="L611" s="450"/>
      <c r="M611" s="451"/>
      <c r="O611" s="304"/>
      <c r="P611" s="304"/>
      <c r="Q611" s="304"/>
      <c r="R611" s="304"/>
      <c r="S611" s="304"/>
      <c r="T611" s="304"/>
      <c r="U611" s="304"/>
      <c r="V611" s="304"/>
      <c r="W611" s="304"/>
      <c r="X611" s="304"/>
    </row>
    <row r="612" spans="1:24" s="197" customFormat="1" ht="15.75" customHeight="1">
      <c r="A612" s="504" t="s">
        <v>3201</v>
      </c>
      <c r="B612" s="505"/>
      <c r="C612" s="505"/>
      <c r="D612" s="505"/>
      <c r="E612" s="505"/>
      <c r="F612" s="505"/>
      <c r="G612" s="505"/>
      <c r="H612" s="505"/>
      <c r="I612" s="505"/>
      <c r="J612" s="505"/>
      <c r="K612" s="505"/>
      <c r="L612" s="505"/>
      <c r="M612" s="505"/>
    </row>
    <row r="613" spans="1:24" s="303" customFormat="1" ht="15.75" customHeight="1">
      <c r="A613" s="204"/>
      <c r="B613" s="440" t="s">
        <v>3204</v>
      </c>
      <c r="C613" s="440"/>
      <c r="D613" s="440"/>
      <c r="E613" s="440"/>
      <c r="F613" s="440"/>
      <c r="G613" s="205"/>
      <c r="H613" s="205"/>
      <c r="I613" s="223" t="s">
        <v>817</v>
      </c>
      <c r="J613" s="206"/>
      <c r="K613" s="207"/>
      <c r="L613" s="208"/>
      <c r="M613" s="209"/>
      <c r="O613" s="304"/>
      <c r="P613" s="304"/>
      <c r="Q613" s="304"/>
      <c r="R613" s="304"/>
      <c r="S613" s="304"/>
      <c r="T613" s="304"/>
      <c r="U613" s="304"/>
      <c r="V613" s="304"/>
      <c r="W613" s="304"/>
      <c r="X613" s="304"/>
    </row>
    <row r="614" spans="1:24" s="303" customFormat="1" ht="15.75" customHeight="1">
      <c r="A614" s="210"/>
      <c r="B614" s="441"/>
      <c r="C614" s="441"/>
      <c r="D614" s="441"/>
      <c r="E614" s="441"/>
      <c r="F614" s="441"/>
      <c r="G614" s="211"/>
      <c r="H614" s="211"/>
      <c r="I614" s="224"/>
      <c r="J614" s="212"/>
      <c r="K614" s="213"/>
      <c r="L614" s="214"/>
      <c r="M614" s="215"/>
      <c r="O614" s="304"/>
      <c r="P614" s="304"/>
      <c r="Q614" s="304"/>
      <c r="R614" s="304"/>
      <c r="S614" s="304"/>
      <c r="T614" s="304"/>
      <c r="U614" s="304"/>
      <c r="V614" s="304"/>
      <c r="W614" s="304"/>
      <c r="X614" s="304"/>
    </row>
    <row r="615" spans="1:24" s="303" customFormat="1" ht="15.75" customHeight="1">
      <c r="A615" s="210"/>
      <c r="B615" s="441"/>
      <c r="C615" s="441"/>
      <c r="D615" s="441"/>
      <c r="E615" s="441"/>
      <c r="F615" s="441"/>
      <c r="G615" s="211"/>
      <c r="H615" s="211"/>
      <c r="I615" s="224"/>
      <c r="J615" s="212"/>
      <c r="K615" s="213"/>
      <c r="L615" s="214"/>
      <c r="M615" s="215"/>
      <c r="O615" s="304"/>
      <c r="P615" s="304"/>
      <c r="Q615" s="304"/>
      <c r="R615" s="304"/>
      <c r="S615" s="304"/>
      <c r="T615" s="304"/>
      <c r="U615" s="304"/>
      <c r="V615" s="304"/>
      <c r="W615" s="304"/>
      <c r="X615" s="304"/>
    </row>
    <row r="616" spans="1:24" s="303" customFormat="1" ht="15.75" customHeight="1">
      <c r="A616" s="210"/>
      <c r="B616" s="441"/>
      <c r="C616" s="441"/>
      <c r="D616" s="441"/>
      <c r="E616" s="441"/>
      <c r="F616" s="441"/>
      <c r="G616" s="211"/>
      <c r="H616" s="211"/>
      <c r="I616" s="224"/>
      <c r="J616" s="212"/>
      <c r="K616" s="213"/>
      <c r="L616" s="214"/>
      <c r="M616" s="215"/>
      <c r="O616" s="304"/>
      <c r="P616" s="304"/>
      <c r="Q616" s="304"/>
      <c r="R616" s="304"/>
      <c r="S616" s="304"/>
      <c r="T616" s="304"/>
      <c r="U616" s="304"/>
      <c r="V616" s="304"/>
      <c r="W616" s="304"/>
      <c r="X616" s="304"/>
    </row>
    <row r="617" spans="1:24" s="303" customFormat="1" ht="15.75" customHeight="1">
      <c r="A617" s="216"/>
      <c r="B617" s="442"/>
      <c r="C617" s="442"/>
      <c r="D617" s="442"/>
      <c r="E617" s="442"/>
      <c r="F617" s="442"/>
      <c r="G617" s="217"/>
      <c r="H617" s="217"/>
      <c r="I617" s="225"/>
      <c r="J617" s="218"/>
      <c r="K617" s="219"/>
      <c r="L617" s="220"/>
      <c r="M617" s="221"/>
      <c r="O617" s="304"/>
      <c r="P617" s="304"/>
      <c r="Q617" s="304"/>
      <c r="R617" s="304"/>
      <c r="S617" s="304"/>
      <c r="T617" s="304"/>
      <c r="U617" s="304"/>
      <c r="V617" s="304"/>
      <c r="W617" s="304"/>
      <c r="X617" s="304"/>
    </row>
    <row r="618" spans="1:24" s="303" customFormat="1" ht="40.5" customHeight="1">
      <c r="A618" s="427" t="s">
        <v>77</v>
      </c>
      <c r="B618" s="513" t="s">
        <v>1134</v>
      </c>
      <c r="C618" s="452"/>
      <c r="D618" s="452"/>
      <c r="E618" s="452"/>
      <c r="F618" s="452"/>
      <c r="G618" s="452"/>
      <c r="H618" s="452"/>
      <c r="I618" s="453"/>
      <c r="J618" s="426" t="s">
        <v>893</v>
      </c>
      <c r="K618" s="426" t="s">
        <v>894</v>
      </c>
      <c r="L618" s="325"/>
      <c r="M618" s="325"/>
      <c r="O618" s="304"/>
      <c r="P618" s="304"/>
      <c r="Q618" s="304"/>
      <c r="R618" s="304"/>
      <c r="S618" s="304"/>
      <c r="T618" s="304"/>
      <c r="U618" s="304"/>
      <c r="V618" s="304"/>
      <c r="W618" s="304"/>
      <c r="X618" s="304"/>
    </row>
    <row r="619" spans="1:24" s="303" customFormat="1" ht="16.5" customHeight="1">
      <c r="A619" s="194" t="s">
        <v>3186</v>
      </c>
      <c r="B619" s="554" t="s">
        <v>768</v>
      </c>
      <c r="C619" s="555"/>
      <c r="D619" s="555"/>
      <c r="E619" s="555"/>
      <c r="F619" s="555"/>
      <c r="G619" s="555"/>
      <c r="H619" s="555"/>
      <c r="I619" s="556"/>
      <c r="J619" s="202">
        <v>987.69999999999993</v>
      </c>
      <c r="K619" s="202">
        <f t="shared" ref="K619:K625" si="45">J619*0.9</f>
        <v>888.93</v>
      </c>
      <c r="L619" s="203"/>
      <c r="M619" s="203"/>
      <c r="O619" s="304"/>
      <c r="P619" s="304"/>
      <c r="Q619" s="304"/>
      <c r="R619" s="304"/>
      <c r="S619" s="304"/>
      <c r="T619" s="304"/>
      <c r="U619" s="304"/>
      <c r="V619" s="304"/>
      <c r="W619" s="304"/>
      <c r="X619" s="304"/>
    </row>
    <row r="620" spans="1:24" s="303" customFormat="1" ht="16.5" customHeight="1">
      <c r="A620" s="194" t="s">
        <v>3187</v>
      </c>
      <c r="B620" s="554" t="s">
        <v>769</v>
      </c>
      <c r="C620" s="555"/>
      <c r="D620" s="555"/>
      <c r="E620" s="555"/>
      <c r="F620" s="555"/>
      <c r="G620" s="555"/>
      <c r="H620" s="555"/>
      <c r="I620" s="556"/>
      <c r="J620" s="202">
        <v>1037.5</v>
      </c>
      <c r="K620" s="202">
        <f t="shared" si="45"/>
        <v>933.75</v>
      </c>
      <c r="L620" s="203"/>
      <c r="M620" s="203"/>
      <c r="O620" s="304"/>
      <c r="P620" s="304"/>
      <c r="Q620" s="304"/>
      <c r="R620" s="304"/>
      <c r="S620" s="304"/>
      <c r="T620" s="304"/>
      <c r="U620" s="304"/>
      <c r="V620" s="304"/>
      <c r="W620" s="304"/>
      <c r="X620" s="304"/>
    </row>
    <row r="621" spans="1:24" s="303" customFormat="1" ht="16.5" customHeight="1">
      <c r="A621" s="194" t="s">
        <v>3188</v>
      </c>
      <c r="B621" s="554" t="s">
        <v>770</v>
      </c>
      <c r="C621" s="555"/>
      <c r="D621" s="555"/>
      <c r="E621" s="555"/>
      <c r="F621" s="555"/>
      <c r="G621" s="555"/>
      <c r="H621" s="555"/>
      <c r="I621" s="556"/>
      <c r="J621" s="202">
        <v>1079</v>
      </c>
      <c r="K621" s="202">
        <f t="shared" si="45"/>
        <v>971.1</v>
      </c>
      <c r="L621" s="203"/>
      <c r="M621" s="203"/>
      <c r="O621" s="304"/>
      <c r="P621" s="304"/>
      <c r="Q621" s="304"/>
      <c r="R621" s="304"/>
      <c r="S621" s="304"/>
      <c r="T621" s="304"/>
      <c r="U621" s="304"/>
      <c r="V621" s="304"/>
      <c r="W621" s="304"/>
      <c r="X621" s="304"/>
    </row>
    <row r="622" spans="1:24" s="303" customFormat="1" ht="16.5" customHeight="1">
      <c r="A622" s="194" t="s">
        <v>3189</v>
      </c>
      <c r="B622" s="554" t="s">
        <v>1699</v>
      </c>
      <c r="C622" s="555"/>
      <c r="D622" s="555"/>
      <c r="E622" s="555"/>
      <c r="F622" s="555"/>
      <c r="G622" s="555"/>
      <c r="H622" s="555"/>
      <c r="I622" s="556"/>
      <c r="J622" s="202">
        <v>1218.44</v>
      </c>
      <c r="K622" s="202">
        <f t="shared" si="45"/>
        <v>1096.596</v>
      </c>
      <c r="L622" s="203"/>
      <c r="M622" s="203"/>
      <c r="O622" s="304"/>
      <c r="P622" s="304"/>
      <c r="Q622" s="304"/>
      <c r="R622" s="304"/>
      <c r="S622" s="304"/>
      <c r="T622" s="304"/>
      <c r="U622" s="304"/>
      <c r="V622" s="304"/>
      <c r="W622" s="304"/>
      <c r="X622" s="304"/>
    </row>
    <row r="623" spans="1:24" s="303" customFormat="1" ht="16.5" customHeight="1">
      <c r="A623" s="194" t="s">
        <v>3190</v>
      </c>
      <c r="B623" s="554" t="s">
        <v>3185</v>
      </c>
      <c r="C623" s="555"/>
      <c r="D623" s="555"/>
      <c r="E623" s="555"/>
      <c r="F623" s="555"/>
      <c r="G623" s="555"/>
      <c r="H623" s="555"/>
      <c r="I623" s="556"/>
      <c r="J623" s="202">
        <v>1827.6599999999999</v>
      </c>
      <c r="K623" s="202">
        <f t="shared" si="45"/>
        <v>1644.894</v>
      </c>
      <c r="L623" s="203"/>
      <c r="M623" s="203"/>
      <c r="O623" s="304"/>
      <c r="P623" s="304"/>
      <c r="Q623" s="304"/>
      <c r="R623" s="304"/>
      <c r="S623" s="304"/>
      <c r="T623" s="304"/>
      <c r="U623" s="304"/>
      <c r="V623" s="304"/>
      <c r="W623" s="304"/>
      <c r="X623" s="304"/>
    </row>
    <row r="624" spans="1:24" s="303" customFormat="1" ht="16.5" customHeight="1">
      <c r="A624" s="194" t="s">
        <v>3191</v>
      </c>
      <c r="B624" s="554" t="s">
        <v>1702</v>
      </c>
      <c r="C624" s="555"/>
      <c r="D624" s="555"/>
      <c r="E624" s="555"/>
      <c r="F624" s="555"/>
      <c r="G624" s="555"/>
      <c r="H624" s="555"/>
      <c r="I624" s="556"/>
      <c r="J624" s="202">
        <v>2250</v>
      </c>
      <c r="K624" s="202">
        <f t="shared" si="45"/>
        <v>2025</v>
      </c>
      <c r="L624" s="203"/>
      <c r="M624" s="203"/>
      <c r="O624" s="304"/>
      <c r="P624" s="304"/>
      <c r="Q624" s="304"/>
      <c r="R624" s="304"/>
      <c r="S624" s="304"/>
      <c r="T624" s="304"/>
      <c r="U624" s="304"/>
      <c r="V624" s="304"/>
      <c r="W624" s="304"/>
      <c r="X624" s="304"/>
    </row>
    <row r="625" spans="1:24" s="303" customFormat="1" ht="16.5" customHeight="1">
      <c r="A625" s="194" t="s">
        <v>3192</v>
      </c>
      <c r="B625" s="554" t="s">
        <v>1703</v>
      </c>
      <c r="C625" s="555"/>
      <c r="D625" s="555"/>
      <c r="E625" s="555"/>
      <c r="F625" s="555"/>
      <c r="G625" s="555"/>
      <c r="H625" s="555"/>
      <c r="I625" s="556"/>
      <c r="J625" s="202">
        <v>2697.5</v>
      </c>
      <c r="K625" s="202">
        <f t="shared" si="45"/>
        <v>2427.75</v>
      </c>
      <c r="L625" s="203"/>
      <c r="M625" s="203"/>
      <c r="O625" s="304"/>
      <c r="P625" s="304"/>
      <c r="Q625" s="304"/>
      <c r="R625" s="304"/>
      <c r="S625" s="304"/>
      <c r="T625" s="304"/>
      <c r="U625" s="304"/>
      <c r="V625" s="304"/>
      <c r="W625" s="304"/>
      <c r="X625" s="304"/>
    </row>
    <row r="626" spans="1:24" s="303" customFormat="1" ht="16.5" customHeight="1">
      <c r="A626" s="449"/>
      <c r="B626" s="450"/>
      <c r="C626" s="450"/>
      <c r="D626" s="450"/>
      <c r="E626" s="450"/>
      <c r="F626" s="450"/>
      <c r="G626" s="450"/>
      <c r="H626" s="450"/>
      <c r="I626" s="450"/>
      <c r="J626" s="450"/>
      <c r="K626" s="450"/>
      <c r="L626" s="450"/>
      <c r="M626" s="451"/>
      <c r="O626" s="304"/>
      <c r="P626" s="304"/>
      <c r="Q626" s="304"/>
      <c r="R626" s="304"/>
      <c r="S626" s="304"/>
      <c r="T626" s="304"/>
      <c r="U626" s="304"/>
      <c r="V626" s="304"/>
      <c r="W626" s="304"/>
      <c r="X626" s="304"/>
    </row>
    <row r="627" spans="1:24" s="197" customFormat="1" ht="15.75" customHeight="1">
      <c r="A627" s="504" t="s">
        <v>3200</v>
      </c>
      <c r="B627" s="505"/>
      <c r="C627" s="505"/>
      <c r="D627" s="505"/>
      <c r="E627" s="505"/>
      <c r="F627" s="505"/>
      <c r="G627" s="505"/>
      <c r="H627" s="505"/>
      <c r="I627" s="505"/>
      <c r="J627" s="505"/>
      <c r="K627" s="505"/>
      <c r="L627" s="505"/>
      <c r="M627" s="505"/>
    </row>
    <row r="628" spans="1:24" s="303" customFormat="1" ht="15.75" customHeight="1">
      <c r="A628" s="204"/>
      <c r="B628" s="440" t="s">
        <v>3205</v>
      </c>
      <c r="C628" s="440"/>
      <c r="D628" s="440"/>
      <c r="E628" s="440"/>
      <c r="F628" s="440"/>
      <c r="G628" s="205"/>
      <c r="H628" s="205"/>
      <c r="I628" s="223" t="s">
        <v>817</v>
      </c>
      <c r="J628" s="206"/>
      <c r="K628" s="207"/>
      <c r="L628" s="208"/>
      <c r="M628" s="209"/>
      <c r="O628" s="304"/>
      <c r="P628" s="304"/>
      <c r="Q628" s="304"/>
      <c r="R628" s="304"/>
      <c r="S628" s="304"/>
      <c r="T628" s="304"/>
      <c r="U628" s="304"/>
      <c r="V628" s="304"/>
      <c r="W628" s="304"/>
      <c r="X628" s="304"/>
    </row>
    <row r="629" spans="1:24" s="303" customFormat="1" ht="15.75" customHeight="1">
      <c r="A629" s="210"/>
      <c r="B629" s="441"/>
      <c r="C629" s="441"/>
      <c r="D629" s="441"/>
      <c r="E629" s="441"/>
      <c r="F629" s="441"/>
      <c r="G629" s="211"/>
      <c r="H629" s="211"/>
      <c r="I629" s="224"/>
      <c r="J629" s="212"/>
      <c r="K629" s="213"/>
      <c r="L629" s="214"/>
      <c r="M629" s="215"/>
      <c r="O629" s="304"/>
      <c r="P629" s="304"/>
      <c r="Q629" s="304"/>
      <c r="R629" s="304"/>
      <c r="S629" s="304"/>
      <c r="T629" s="304"/>
      <c r="U629" s="304"/>
      <c r="V629" s="304"/>
      <c r="W629" s="304"/>
      <c r="X629" s="304"/>
    </row>
    <row r="630" spans="1:24" s="303" customFormat="1" ht="15.75" customHeight="1">
      <c r="A630" s="210"/>
      <c r="B630" s="441"/>
      <c r="C630" s="441"/>
      <c r="D630" s="441"/>
      <c r="E630" s="441"/>
      <c r="F630" s="441"/>
      <c r="G630" s="211"/>
      <c r="H630" s="211"/>
      <c r="I630" s="224"/>
      <c r="J630" s="212"/>
      <c r="K630" s="213"/>
      <c r="L630" s="214"/>
      <c r="M630" s="215"/>
      <c r="O630" s="304"/>
      <c r="P630" s="304"/>
      <c r="Q630" s="304"/>
      <c r="R630" s="304"/>
      <c r="S630" s="304"/>
      <c r="T630" s="304"/>
      <c r="U630" s="304"/>
      <c r="V630" s="304"/>
      <c r="W630" s="304"/>
      <c r="X630" s="304"/>
    </row>
    <row r="631" spans="1:24" s="303" customFormat="1" ht="15.75" customHeight="1">
      <c r="A631" s="210"/>
      <c r="B631" s="441"/>
      <c r="C631" s="441"/>
      <c r="D631" s="441"/>
      <c r="E631" s="441"/>
      <c r="F631" s="441"/>
      <c r="G631" s="211"/>
      <c r="H631" s="211"/>
      <c r="I631" s="224"/>
      <c r="J631" s="212"/>
      <c r="K631" s="213"/>
      <c r="L631" s="214"/>
      <c r="M631" s="215"/>
      <c r="O631" s="304"/>
      <c r="P631" s="304"/>
      <c r="Q631" s="304"/>
      <c r="R631" s="304"/>
      <c r="S631" s="304"/>
      <c r="T631" s="304"/>
      <c r="U631" s="304"/>
      <c r="V631" s="304"/>
      <c r="W631" s="304"/>
      <c r="X631" s="304"/>
    </row>
    <row r="632" spans="1:24" s="303" customFormat="1" ht="15.75" customHeight="1">
      <c r="A632" s="216"/>
      <c r="B632" s="442"/>
      <c r="C632" s="442"/>
      <c r="D632" s="442"/>
      <c r="E632" s="442"/>
      <c r="F632" s="442"/>
      <c r="G632" s="217"/>
      <c r="H632" s="217"/>
      <c r="I632" s="225"/>
      <c r="J632" s="218"/>
      <c r="K632" s="219"/>
      <c r="L632" s="220"/>
      <c r="M632" s="221"/>
      <c r="O632" s="304"/>
      <c r="P632" s="304"/>
      <c r="Q632" s="304"/>
      <c r="R632" s="304"/>
      <c r="S632" s="304"/>
      <c r="T632" s="304"/>
      <c r="U632" s="304"/>
      <c r="V632" s="304"/>
      <c r="W632" s="304"/>
      <c r="X632" s="304"/>
    </row>
    <row r="633" spans="1:24" s="303" customFormat="1" ht="40.5" customHeight="1">
      <c r="A633" s="427" t="s">
        <v>77</v>
      </c>
      <c r="B633" s="513" t="s">
        <v>1134</v>
      </c>
      <c r="C633" s="452"/>
      <c r="D633" s="452"/>
      <c r="E633" s="452"/>
      <c r="F633" s="452"/>
      <c r="G633" s="452"/>
      <c r="H633" s="452"/>
      <c r="I633" s="453"/>
      <c r="J633" s="426" t="s">
        <v>893</v>
      </c>
      <c r="K633" s="426" t="s">
        <v>894</v>
      </c>
      <c r="L633" s="325"/>
      <c r="M633" s="325"/>
      <c r="O633" s="304"/>
      <c r="P633" s="304"/>
      <c r="Q633" s="304"/>
      <c r="R633" s="304"/>
      <c r="S633" s="304"/>
      <c r="T633" s="304"/>
      <c r="U633" s="304"/>
      <c r="V633" s="304"/>
      <c r="W633" s="304"/>
      <c r="X633" s="304"/>
    </row>
    <row r="634" spans="1:24" s="303" customFormat="1" ht="16.5" customHeight="1">
      <c r="A634" s="194" t="s">
        <v>3193</v>
      </c>
      <c r="B634" s="554" t="s">
        <v>768</v>
      </c>
      <c r="C634" s="555"/>
      <c r="D634" s="555"/>
      <c r="E634" s="555"/>
      <c r="F634" s="555"/>
      <c r="G634" s="555"/>
      <c r="H634" s="555"/>
      <c r="I634" s="556"/>
      <c r="J634" s="202">
        <v>622.5</v>
      </c>
      <c r="K634" s="202">
        <f t="shared" ref="K634:K640" si="46">J634*0.9</f>
        <v>560.25</v>
      </c>
      <c r="L634" s="203"/>
      <c r="M634" s="203"/>
      <c r="O634" s="304"/>
      <c r="P634" s="304"/>
      <c r="Q634" s="304"/>
      <c r="R634" s="304"/>
      <c r="S634" s="304"/>
      <c r="T634" s="304"/>
      <c r="U634" s="304"/>
      <c r="V634" s="304"/>
      <c r="W634" s="304"/>
      <c r="X634" s="304"/>
    </row>
    <row r="635" spans="1:24" s="303" customFormat="1" ht="16.5" customHeight="1">
      <c r="A635" s="194" t="s">
        <v>3194</v>
      </c>
      <c r="B635" s="554" t="s">
        <v>769</v>
      </c>
      <c r="C635" s="555"/>
      <c r="D635" s="555"/>
      <c r="E635" s="555"/>
      <c r="F635" s="555"/>
      <c r="G635" s="555"/>
      <c r="H635" s="555"/>
      <c r="I635" s="556"/>
      <c r="J635" s="202">
        <v>664</v>
      </c>
      <c r="K635" s="202">
        <f t="shared" si="46"/>
        <v>597.6</v>
      </c>
      <c r="L635" s="203"/>
      <c r="M635" s="203"/>
      <c r="O635" s="304"/>
      <c r="P635" s="304"/>
      <c r="Q635" s="304"/>
      <c r="R635" s="304"/>
      <c r="S635" s="304"/>
      <c r="T635" s="304"/>
      <c r="U635" s="304"/>
      <c r="V635" s="304"/>
      <c r="W635" s="304"/>
      <c r="X635" s="304"/>
    </row>
    <row r="636" spans="1:24" s="303" customFormat="1" ht="16.5" customHeight="1">
      <c r="A636" s="194" t="s">
        <v>3195</v>
      </c>
      <c r="B636" s="554" t="s">
        <v>770</v>
      </c>
      <c r="C636" s="555"/>
      <c r="D636" s="555"/>
      <c r="E636" s="555"/>
      <c r="F636" s="555"/>
      <c r="G636" s="555"/>
      <c r="H636" s="555"/>
      <c r="I636" s="556"/>
      <c r="J636" s="202">
        <v>705.5</v>
      </c>
      <c r="K636" s="202">
        <f t="shared" si="46"/>
        <v>634.95000000000005</v>
      </c>
      <c r="L636" s="203"/>
      <c r="M636" s="203"/>
      <c r="O636" s="304"/>
      <c r="P636" s="304"/>
      <c r="Q636" s="304"/>
      <c r="R636" s="304"/>
      <c r="S636" s="304"/>
      <c r="T636" s="304"/>
      <c r="U636" s="304"/>
      <c r="V636" s="304"/>
      <c r="W636" s="304"/>
      <c r="X636" s="304"/>
    </row>
    <row r="637" spans="1:24" s="303" customFormat="1" ht="16.5" customHeight="1">
      <c r="A637" s="194" t="s">
        <v>3196</v>
      </c>
      <c r="B637" s="554" t="s">
        <v>1699</v>
      </c>
      <c r="C637" s="555"/>
      <c r="D637" s="555"/>
      <c r="E637" s="555"/>
      <c r="F637" s="555"/>
      <c r="G637" s="555"/>
      <c r="H637" s="555"/>
      <c r="I637" s="556"/>
      <c r="J637" s="202">
        <v>761.93999999999994</v>
      </c>
      <c r="K637" s="202">
        <f t="shared" si="46"/>
        <v>685.74599999999998</v>
      </c>
      <c r="L637" s="203"/>
      <c r="M637" s="203"/>
      <c r="O637" s="304"/>
      <c r="P637" s="304"/>
      <c r="Q637" s="304"/>
      <c r="R637" s="304"/>
      <c r="S637" s="304"/>
      <c r="T637" s="304"/>
      <c r="U637" s="304"/>
      <c r="V637" s="304"/>
      <c r="W637" s="304"/>
      <c r="X637" s="304"/>
    </row>
    <row r="638" spans="1:24" s="303" customFormat="1" ht="16.5" customHeight="1">
      <c r="A638" s="194" t="s">
        <v>3197</v>
      </c>
      <c r="B638" s="554" t="s">
        <v>3185</v>
      </c>
      <c r="C638" s="555"/>
      <c r="D638" s="555"/>
      <c r="E638" s="555"/>
      <c r="F638" s="555"/>
      <c r="G638" s="555"/>
      <c r="H638" s="555"/>
      <c r="I638" s="556"/>
      <c r="J638" s="202">
        <v>1118.01</v>
      </c>
      <c r="K638" s="202">
        <f t="shared" si="46"/>
        <v>1006.2090000000001</v>
      </c>
      <c r="L638" s="203"/>
      <c r="M638" s="203"/>
      <c r="O638" s="304"/>
      <c r="P638" s="304"/>
      <c r="Q638" s="304"/>
      <c r="R638" s="304"/>
      <c r="S638" s="304"/>
      <c r="T638" s="304"/>
      <c r="U638" s="304"/>
      <c r="V638" s="304"/>
      <c r="W638" s="304"/>
      <c r="X638" s="304"/>
    </row>
    <row r="639" spans="1:24" s="303" customFormat="1" ht="16.5" customHeight="1">
      <c r="A639" s="194" t="s">
        <v>3198</v>
      </c>
      <c r="B639" s="554" t="s">
        <v>1702</v>
      </c>
      <c r="C639" s="555"/>
      <c r="D639" s="555"/>
      <c r="E639" s="555"/>
      <c r="F639" s="555"/>
      <c r="G639" s="555"/>
      <c r="H639" s="555"/>
      <c r="I639" s="556"/>
      <c r="J639" s="202">
        <v>1625.1399999999999</v>
      </c>
      <c r="K639" s="202">
        <f t="shared" si="46"/>
        <v>1462.626</v>
      </c>
      <c r="L639" s="203"/>
      <c r="M639" s="203"/>
      <c r="O639" s="304"/>
      <c r="P639" s="304"/>
      <c r="Q639" s="304"/>
      <c r="R639" s="304"/>
      <c r="S639" s="304"/>
      <c r="T639" s="304"/>
      <c r="U639" s="304"/>
      <c r="V639" s="304"/>
      <c r="W639" s="304"/>
      <c r="X639" s="304"/>
    </row>
    <row r="640" spans="1:24" s="303" customFormat="1" ht="16.5" customHeight="1">
      <c r="A640" s="194" t="s">
        <v>3199</v>
      </c>
      <c r="B640" s="554" t="s">
        <v>1703</v>
      </c>
      <c r="C640" s="555"/>
      <c r="D640" s="555"/>
      <c r="E640" s="555"/>
      <c r="F640" s="555"/>
      <c r="G640" s="555"/>
      <c r="H640" s="555"/>
      <c r="I640" s="556"/>
      <c r="J640" s="202">
        <v>1867.5</v>
      </c>
      <c r="K640" s="202">
        <f t="shared" si="46"/>
        <v>1680.75</v>
      </c>
      <c r="L640" s="203"/>
      <c r="M640" s="203"/>
      <c r="O640" s="304"/>
      <c r="P640" s="304"/>
      <c r="Q640" s="304"/>
      <c r="R640" s="304"/>
      <c r="S640" s="304"/>
      <c r="T640" s="304"/>
      <c r="U640" s="304"/>
      <c r="V640" s="304"/>
      <c r="W640" s="304"/>
      <c r="X640" s="304"/>
    </row>
    <row r="641" spans="1:24" s="303" customFormat="1" ht="16.5" customHeight="1">
      <c r="A641" s="449"/>
      <c r="B641" s="450"/>
      <c r="C641" s="450"/>
      <c r="D641" s="450"/>
      <c r="E641" s="450"/>
      <c r="F641" s="450"/>
      <c r="G641" s="450"/>
      <c r="H641" s="450"/>
      <c r="I641" s="450"/>
      <c r="J641" s="450"/>
      <c r="K641" s="450"/>
      <c r="L641" s="450"/>
      <c r="M641" s="451"/>
      <c r="O641" s="304"/>
      <c r="P641" s="304"/>
      <c r="Q641" s="304"/>
      <c r="R641" s="304"/>
      <c r="S641" s="304"/>
      <c r="T641" s="304"/>
      <c r="U641" s="304"/>
      <c r="V641" s="304"/>
      <c r="W641" s="304"/>
      <c r="X641" s="304"/>
    </row>
    <row r="642" spans="1:24" s="197" customFormat="1" ht="15.75" customHeight="1">
      <c r="A642" s="504" t="s">
        <v>2794</v>
      </c>
      <c r="B642" s="505"/>
      <c r="C642" s="505"/>
      <c r="D642" s="505"/>
      <c r="E642" s="505"/>
      <c r="F642" s="505"/>
      <c r="G642" s="505"/>
      <c r="H642" s="505"/>
      <c r="I642" s="505"/>
      <c r="J642" s="505"/>
      <c r="K642" s="505"/>
      <c r="L642" s="505"/>
      <c r="M642" s="505"/>
    </row>
    <row r="643" spans="1:24" s="303" customFormat="1" ht="15.75" customHeight="1">
      <c r="A643" s="204"/>
      <c r="B643" s="440" t="s">
        <v>2819</v>
      </c>
      <c r="C643" s="440"/>
      <c r="D643" s="440"/>
      <c r="E643" s="440"/>
      <c r="F643" s="440"/>
      <c r="G643" s="205"/>
      <c r="H643" s="205"/>
      <c r="I643" s="223" t="s">
        <v>817</v>
      </c>
      <c r="J643" s="206"/>
      <c r="K643" s="207"/>
      <c r="L643" s="208"/>
      <c r="M643" s="209"/>
      <c r="O643" s="304"/>
      <c r="P643" s="304"/>
      <c r="Q643" s="304"/>
      <c r="R643" s="304"/>
      <c r="S643" s="304"/>
      <c r="T643" s="304"/>
      <c r="U643" s="304"/>
      <c r="V643" s="304"/>
      <c r="W643" s="304"/>
      <c r="X643" s="304"/>
    </row>
    <row r="644" spans="1:24" s="303" customFormat="1" ht="15.75" customHeight="1">
      <c r="A644" s="210"/>
      <c r="B644" s="441"/>
      <c r="C644" s="441"/>
      <c r="D644" s="441"/>
      <c r="E644" s="441"/>
      <c r="F644" s="441"/>
      <c r="G644" s="211"/>
      <c r="H644" s="211"/>
      <c r="I644" s="224"/>
      <c r="J644" s="212"/>
      <c r="K644" s="213"/>
      <c r="L644" s="214"/>
      <c r="M644" s="215"/>
      <c r="O644" s="304"/>
      <c r="P644" s="304"/>
      <c r="Q644" s="304"/>
      <c r="R644" s="304"/>
      <c r="S644" s="304"/>
      <c r="T644" s="304"/>
      <c r="U644" s="304"/>
      <c r="V644" s="304"/>
      <c r="W644" s="304"/>
      <c r="X644" s="304"/>
    </row>
    <row r="645" spans="1:24" s="303" customFormat="1" ht="15.75" customHeight="1">
      <c r="A645" s="210"/>
      <c r="B645" s="441"/>
      <c r="C645" s="441"/>
      <c r="D645" s="441"/>
      <c r="E645" s="441"/>
      <c r="F645" s="441"/>
      <c r="G645" s="211"/>
      <c r="H645" s="211"/>
      <c r="I645" s="224"/>
      <c r="J645" s="212"/>
      <c r="K645" s="213"/>
      <c r="L645" s="214"/>
      <c r="M645" s="215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</row>
    <row r="646" spans="1:24" s="303" customFormat="1" ht="15.75" customHeight="1">
      <c r="A646" s="210"/>
      <c r="B646" s="441"/>
      <c r="C646" s="441"/>
      <c r="D646" s="441"/>
      <c r="E646" s="441"/>
      <c r="F646" s="441"/>
      <c r="G646" s="211"/>
      <c r="H646" s="211"/>
      <c r="I646" s="224"/>
      <c r="J646" s="212"/>
      <c r="K646" s="213"/>
      <c r="L646" s="214"/>
      <c r="M646" s="215"/>
      <c r="O646" s="304"/>
      <c r="P646" s="304"/>
      <c r="Q646" s="304"/>
      <c r="R646" s="304"/>
      <c r="S646" s="304"/>
      <c r="T646" s="304"/>
      <c r="U646" s="304"/>
      <c r="V646" s="304"/>
      <c r="W646" s="304"/>
      <c r="X646" s="304"/>
    </row>
    <row r="647" spans="1:24" s="303" customFormat="1" ht="15.75" customHeight="1">
      <c r="A647" s="216"/>
      <c r="B647" s="442"/>
      <c r="C647" s="442"/>
      <c r="D647" s="442"/>
      <c r="E647" s="442"/>
      <c r="F647" s="442"/>
      <c r="G647" s="217"/>
      <c r="H647" s="217"/>
      <c r="I647" s="225"/>
      <c r="J647" s="218"/>
      <c r="K647" s="219"/>
      <c r="L647" s="220"/>
      <c r="M647" s="221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</row>
    <row r="648" spans="1:24" s="303" customFormat="1" ht="40.5" customHeight="1">
      <c r="A648" s="362" t="s">
        <v>77</v>
      </c>
      <c r="B648" s="513" t="s">
        <v>2813</v>
      </c>
      <c r="C648" s="452"/>
      <c r="D648" s="453"/>
      <c r="E648" s="513" t="s">
        <v>1785</v>
      </c>
      <c r="F648" s="452"/>
      <c r="G648" s="452"/>
      <c r="H648" s="452"/>
      <c r="I648" s="453"/>
      <c r="J648" s="363" t="s">
        <v>893</v>
      </c>
      <c r="K648" s="363" t="s">
        <v>894</v>
      </c>
      <c r="L648" s="364"/>
      <c r="M648" s="364"/>
      <c r="O648" s="304"/>
      <c r="P648" s="304"/>
      <c r="Q648" s="304"/>
      <c r="R648" s="304"/>
      <c r="S648" s="304"/>
      <c r="T648" s="304"/>
      <c r="U648" s="304"/>
      <c r="V648" s="304"/>
      <c r="W648" s="304"/>
      <c r="X648" s="304"/>
    </row>
    <row r="649" spans="1:24" s="303" customFormat="1" ht="16.5" customHeight="1">
      <c r="A649" s="366" t="s">
        <v>2795</v>
      </c>
      <c r="B649" s="498" t="s">
        <v>2803</v>
      </c>
      <c r="C649" s="498"/>
      <c r="D649" s="498"/>
      <c r="E649" s="503" t="s">
        <v>2817</v>
      </c>
      <c r="F649" s="503"/>
      <c r="G649" s="503"/>
      <c r="H649" s="503"/>
      <c r="I649" s="503"/>
      <c r="J649" s="202">
        <v>3429.7200000000003</v>
      </c>
      <c r="K649" s="202">
        <f t="shared" ref="K649:K664" si="47">J649*0.9</f>
        <v>3086.7480000000005</v>
      </c>
      <c r="L649" s="203"/>
      <c r="M649" s="203"/>
      <c r="O649" s="417"/>
      <c r="P649" s="304"/>
      <c r="Q649" s="304"/>
      <c r="R649" s="304"/>
      <c r="S649" s="304"/>
      <c r="T649" s="304"/>
      <c r="U649" s="304"/>
      <c r="V649" s="304"/>
      <c r="W649" s="304"/>
      <c r="X649" s="304"/>
    </row>
    <row r="650" spans="1:24" s="303" customFormat="1" ht="16.5" customHeight="1">
      <c r="A650" s="366" t="s">
        <v>2796</v>
      </c>
      <c r="B650" s="498"/>
      <c r="C650" s="498"/>
      <c r="D650" s="498"/>
      <c r="E650" s="503"/>
      <c r="F650" s="503"/>
      <c r="G650" s="503"/>
      <c r="H650" s="503"/>
      <c r="I650" s="503"/>
      <c r="J650" s="202">
        <v>3626.28</v>
      </c>
      <c r="K650" s="202">
        <f t="shared" si="47"/>
        <v>3263.652</v>
      </c>
      <c r="L650" s="203"/>
      <c r="M650" s="203"/>
      <c r="O650" s="417"/>
      <c r="P650" s="304"/>
      <c r="Q650" s="304"/>
      <c r="R650" s="304"/>
      <c r="S650" s="304"/>
      <c r="T650" s="304"/>
      <c r="U650" s="304"/>
      <c r="V650" s="304"/>
      <c r="W650" s="304"/>
      <c r="X650" s="304"/>
    </row>
    <row r="651" spans="1:24" s="303" customFormat="1" ht="16.5" customHeight="1">
      <c r="A651" s="366" t="s">
        <v>2797</v>
      </c>
      <c r="B651" s="498"/>
      <c r="C651" s="498"/>
      <c r="D651" s="498"/>
      <c r="E651" s="503"/>
      <c r="F651" s="503"/>
      <c r="G651" s="503"/>
      <c r="H651" s="503"/>
      <c r="I651" s="503"/>
      <c r="J651" s="202">
        <v>3971.52</v>
      </c>
      <c r="K651" s="202">
        <f t="shared" si="47"/>
        <v>3574.3679999999999</v>
      </c>
      <c r="L651" s="203"/>
      <c r="M651" s="203"/>
      <c r="O651" s="417"/>
      <c r="P651" s="304"/>
      <c r="Q651" s="304"/>
      <c r="R651" s="304"/>
      <c r="S651" s="304"/>
      <c r="T651" s="304"/>
      <c r="U651" s="304"/>
      <c r="V651" s="304"/>
      <c r="W651" s="304"/>
      <c r="X651" s="304"/>
    </row>
    <row r="652" spans="1:24" s="303" customFormat="1" ht="16.5" customHeight="1">
      <c r="A652" s="366" t="s">
        <v>2798</v>
      </c>
      <c r="B652" s="498"/>
      <c r="C652" s="498"/>
      <c r="D652" s="498"/>
      <c r="E652" s="503"/>
      <c r="F652" s="503"/>
      <c r="G652" s="503"/>
      <c r="H652" s="503"/>
      <c r="I652" s="503"/>
      <c r="J652" s="202">
        <v>4183.2000000000007</v>
      </c>
      <c r="K652" s="202">
        <f t="shared" si="47"/>
        <v>3764.8800000000006</v>
      </c>
      <c r="L652" s="203"/>
      <c r="M652" s="203"/>
      <c r="O652" s="417"/>
      <c r="P652" s="304"/>
      <c r="Q652" s="304"/>
      <c r="R652" s="304"/>
      <c r="S652" s="304"/>
      <c r="T652" s="304"/>
      <c r="U652" s="304"/>
      <c r="V652" s="304"/>
      <c r="W652" s="304"/>
      <c r="X652" s="304"/>
    </row>
    <row r="653" spans="1:24" s="303" customFormat="1" ht="16.5" customHeight="1">
      <c r="A653" s="366" t="s">
        <v>2799</v>
      </c>
      <c r="B653" s="498" t="s">
        <v>2812</v>
      </c>
      <c r="C653" s="498"/>
      <c r="D653" s="498"/>
      <c r="E653" s="503" t="s">
        <v>2816</v>
      </c>
      <c r="F653" s="503"/>
      <c r="G653" s="503"/>
      <c r="H653" s="503"/>
      <c r="I653" s="503"/>
      <c r="J653" s="202">
        <v>1499.4000000000003</v>
      </c>
      <c r="K653" s="202">
        <f t="shared" si="47"/>
        <v>1349.4600000000003</v>
      </c>
      <c r="L653" s="203"/>
      <c r="M653" s="203"/>
      <c r="O653" s="417"/>
      <c r="P653" s="304"/>
      <c r="Q653" s="304"/>
      <c r="R653" s="304"/>
      <c r="S653" s="304"/>
      <c r="T653" s="304"/>
      <c r="U653" s="304"/>
      <c r="V653" s="304"/>
      <c r="W653" s="304"/>
      <c r="X653" s="304"/>
    </row>
    <row r="654" spans="1:24" s="303" customFormat="1" ht="16.5" customHeight="1">
      <c r="A654" s="366" t="s">
        <v>2800</v>
      </c>
      <c r="B654" s="498"/>
      <c r="C654" s="498"/>
      <c r="D654" s="498"/>
      <c r="E654" s="503"/>
      <c r="F654" s="503"/>
      <c r="G654" s="503"/>
      <c r="H654" s="503"/>
      <c r="I654" s="503"/>
      <c r="J654" s="202">
        <v>1761.48</v>
      </c>
      <c r="K654" s="202">
        <f t="shared" si="47"/>
        <v>1585.3320000000001</v>
      </c>
      <c r="L654" s="203"/>
      <c r="M654" s="203"/>
      <c r="O654" s="417"/>
      <c r="P654" s="304"/>
      <c r="Q654" s="304"/>
      <c r="R654" s="304"/>
      <c r="S654" s="304"/>
      <c r="T654" s="304"/>
      <c r="U654" s="304"/>
      <c r="V654" s="304"/>
      <c r="W654" s="304"/>
      <c r="X654" s="304"/>
    </row>
    <row r="655" spans="1:24" s="303" customFormat="1" ht="16.5" customHeight="1">
      <c r="A655" s="366" t="s">
        <v>2801</v>
      </c>
      <c r="B655" s="498"/>
      <c r="C655" s="498"/>
      <c r="D655" s="498"/>
      <c r="E655" s="503"/>
      <c r="F655" s="503"/>
      <c r="G655" s="503"/>
      <c r="H655" s="503"/>
      <c r="I655" s="503"/>
      <c r="J655" s="202">
        <v>2091.6000000000004</v>
      </c>
      <c r="K655" s="202">
        <f t="shared" si="47"/>
        <v>1882.4400000000003</v>
      </c>
      <c r="L655" s="203"/>
      <c r="M655" s="203"/>
      <c r="O655" s="417"/>
      <c r="P655" s="304"/>
      <c r="Q655" s="304"/>
      <c r="R655" s="304"/>
      <c r="S655" s="304"/>
      <c r="T655" s="304"/>
      <c r="U655" s="304"/>
      <c r="V655" s="304"/>
      <c r="W655" s="304"/>
      <c r="X655" s="304"/>
    </row>
    <row r="656" spans="1:24" s="303" customFormat="1" ht="16.5" customHeight="1">
      <c r="A656" s="366" t="s">
        <v>2802</v>
      </c>
      <c r="B656" s="498"/>
      <c r="C656" s="498"/>
      <c r="D656" s="498"/>
      <c r="E656" s="503"/>
      <c r="F656" s="503"/>
      <c r="G656" s="503"/>
      <c r="H656" s="503"/>
      <c r="I656" s="503"/>
      <c r="J656" s="202">
        <v>2394.0000000000005</v>
      </c>
      <c r="K656" s="202">
        <f t="shared" si="47"/>
        <v>2154.6000000000004</v>
      </c>
      <c r="L656" s="203"/>
      <c r="M656" s="203"/>
      <c r="O656" s="417"/>
      <c r="P656" s="304"/>
      <c r="Q656" s="304"/>
      <c r="R656" s="304"/>
      <c r="S656" s="304"/>
      <c r="T656" s="304"/>
      <c r="U656" s="304"/>
      <c r="V656" s="304"/>
      <c r="W656" s="304"/>
      <c r="X656" s="304"/>
    </row>
    <row r="657" spans="1:24" s="303" customFormat="1" ht="16.5" customHeight="1">
      <c r="A657" s="366" t="s">
        <v>2804</v>
      </c>
      <c r="B657" s="498" t="s">
        <v>2814</v>
      </c>
      <c r="C657" s="498"/>
      <c r="D657" s="498"/>
      <c r="E657" s="517" t="s">
        <v>2818</v>
      </c>
      <c r="F657" s="534"/>
      <c r="G657" s="534"/>
      <c r="H657" s="534"/>
      <c r="I657" s="535"/>
      <c r="J657" s="202">
        <v>5319.7199999999993</v>
      </c>
      <c r="K657" s="202">
        <f t="shared" ref="K657:K660" si="48">J657*0.9</f>
        <v>4787.7479999999996</v>
      </c>
      <c r="L657" s="203"/>
      <c r="M657" s="203"/>
      <c r="O657" s="417"/>
      <c r="P657" s="304"/>
      <c r="Q657" s="304"/>
      <c r="R657" s="304"/>
      <c r="S657" s="304"/>
      <c r="T657" s="304"/>
      <c r="U657" s="304"/>
      <c r="V657" s="304"/>
      <c r="W657" s="304"/>
      <c r="X657" s="304"/>
    </row>
    <row r="658" spans="1:24" s="303" customFormat="1" ht="16.5" customHeight="1">
      <c r="A658" s="366" t="s">
        <v>2805</v>
      </c>
      <c r="B658" s="498"/>
      <c r="C658" s="498"/>
      <c r="D658" s="498"/>
      <c r="E658" s="536"/>
      <c r="F658" s="537"/>
      <c r="G658" s="537"/>
      <c r="H658" s="537"/>
      <c r="I658" s="538"/>
      <c r="J658" s="202">
        <v>5833.8000000000011</v>
      </c>
      <c r="K658" s="202">
        <f t="shared" si="48"/>
        <v>5250.420000000001</v>
      </c>
      <c r="L658" s="203"/>
      <c r="M658" s="203"/>
      <c r="O658" s="417"/>
      <c r="P658" s="304"/>
      <c r="Q658" s="304"/>
      <c r="R658" s="304"/>
      <c r="S658" s="304"/>
      <c r="T658" s="304"/>
      <c r="U658" s="304"/>
      <c r="V658" s="304"/>
      <c r="W658" s="304"/>
      <c r="X658" s="304"/>
    </row>
    <row r="659" spans="1:24" s="303" customFormat="1" ht="16.5" customHeight="1">
      <c r="A659" s="366" t="s">
        <v>2806</v>
      </c>
      <c r="B659" s="498"/>
      <c r="C659" s="498"/>
      <c r="D659" s="498"/>
      <c r="E659" s="536"/>
      <c r="F659" s="537"/>
      <c r="G659" s="537"/>
      <c r="H659" s="537"/>
      <c r="I659" s="538"/>
      <c r="J659" s="202">
        <v>6655.32</v>
      </c>
      <c r="K659" s="202">
        <f t="shared" si="48"/>
        <v>5989.7879999999996</v>
      </c>
      <c r="L659" s="203"/>
      <c r="M659" s="203"/>
      <c r="O659" s="417"/>
      <c r="P659" s="304"/>
      <c r="Q659" s="304"/>
      <c r="R659" s="304"/>
      <c r="S659" s="304"/>
      <c r="T659" s="304"/>
      <c r="U659" s="304"/>
      <c r="V659" s="304"/>
      <c r="W659" s="304"/>
      <c r="X659" s="304"/>
    </row>
    <row r="660" spans="1:24" s="303" customFormat="1" ht="16.5" customHeight="1">
      <c r="A660" s="366" t="s">
        <v>2807</v>
      </c>
      <c r="B660" s="498"/>
      <c r="C660" s="498"/>
      <c r="D660" s="498"/>
      <c r="E660" s="536"/>
      <c r="F660" s="537"/>
      <c r="G660" s="537"/>
      <c r="H660" s="537"/>
      <c r="I660" s="538"/>
      <c r="J660" s="202">
        <v>7313.04</v>
      </c>
      <c r="K660" s="202">
        <f t="shared" si="48"/>
        <v>6581.7359999999999</v>
      </c>
      <c r="L660" s="203"/>
      <c r="M660" s="203"/>
      <c r="O660" s="417"/>
      <c r="P660" s="304"/>
      <c r="Q660" s="304"/>
      <c r="R660" s="304"/>
      <c r="S660" s="304"/>
      <c r="T660" s="304"/>
      <c r="U660" s="304"/>
      <c r="V660" s="304"/>
      <c r="W660" s="304"/>
      <c r="X660" s="304"/>
    </row>
    <row r="661" spans="1:24" s="303" customFormat="1" ht="16.5" customHeight="1">
      <c r="A661" s="366" t="s">
        <v>2808</v>
      </c>
      <c r="B661" s="498" t="s">
        <v>2815</v>
      </c>
      <c r="C661" s="498"/>
      <c r="D661" s="498"/>
      <c r="E661" s="536"/>
      <c r="F661" s="537"/>
      <c r="G661" s="537"/>
      <c r="H661" s="537"/>
      <c r="I661" s="538"/>
      <c r="J661" s="202">
        <v>6204.24</v>
      </c>
      <c r="K661" s="202">
        <f t="shared" si="47"/>
        <v>5583.8159999999998</v>
      </c>
      <c r="L661" s="203"/>
      <c r="M661" s="203"/>
      <c r="O661" s="417"/>
      <c r="P661" s="304"/>
      <c r="Q661" s="304"/>
      <c r="R661" s="304"/>
      <c r="S661" s="304"/>
      <c r="T661" s="304"/>
      <c r="U661" s="304"/>
      <c r="V661" s="304"/>
      <c r="W661" s="304"/>
      <c r="X661" s="304"/>
    </row>
    <row r="662" spans="1:24" s="303" customFormat="1" ht="16.5" customHeight="1">
      <c r="A662" s="366" t="s">
        <v>2809</v>
      </c>
      <c r="B662" s="498"/>
      <c r="C662" s="498"/>
      <c r="D662" s="498"/>
      <c r="E662" s="536"/>
      <c r="F662" s="537"/>
      <c r="G662" s="537"/>
      <c r="H662" s="537"/>
      <c r="I662" s="538"/>
      <c r="J662" s="202">
        <v>6824.1600000000008</v>
      </c>
      <c r="K662" s="202">
        <f t="shared" si="47"/>
        <v>6141.7440000000006</v>
      </c>
      <c r="L662" s="203"/>
      <c r="M662" s="203"/>
      <c r="O662" s="417"/>
      <c r="P662" s="304"/>
      <c r="Q662" s="304"/>
      <c r="R662" s="304"/>
      <c r="S662" s="304"/>
      <c r="T662" s="304"/>
      <c r="U662" s="304"/>
      <c r="V662" s="304"/>
      <c r="W662" s="304"/>
      <c r="X662" s="304"/>
    </row>
    <row r="663" spans="1:24" s="303" customFormat="1" ht="16.5" customHeight="1">
      <c r="A663" s="366" t="s">
        <v>2810</v>
      </c>
      <c r="B663" s="498"/>
      <c r="C663" s="498"/>
      <c r="D663" s="498"/>
      <c r="E663" s="536"/>
      <c r="F663" s="537"/>
      <c r="G663" s="537"/>
      <c r="H663" s="537"/>
      <c r="I663" s="538"/>
      <c r="J663" s="202">
        <v>7754.04</v>
      </c>
      <c r="K663" s="202">
        <f t="shared" si="47"/>
        <v>6978.6360000000004</v>
      </c>
      <c r="L663" s="203"/>
      <c r="M663" s="203"/>
      <c r="O663" s="417"/>
      <c r="P663" s="304"/>
      <c r="Q663" s="304"/>
      <c r="R663" s="304"/>
      <c r="S663" s="304"/>
      <c r="T663" s="304"/>
      <c r="U663" s="304"/>
      <c r="V663" s="304"/>
      <c r="W663" s="304"/>
      <c r="X663" s="304"/>
    </row>
    <row r="664" spans="1:24" s="303" customFormat="1" ht="16.5" customHeight="1">
      <c r="A664" s="366" t="s">
        <v>2811</v>
      </c>
      <c r="B664" s="498"/>
      <c r="C664" s="498"/>
      <c r="D664" s="498"/>
      <c r="E664" s="539"/>
      <c r="F664" s="540"/>
      <c r="G664" s="540"/>
      <c r="H664" s="540"/>
      <c r="I664" s="541"/>
      <c r="J664" s="202">
        <v>8525.1600000000017</v>
      </c>
      <c r="K664" s="202">
        <f t="shared" si="47"/>
        <v>7672.6440000000021</v>
      </c>
      <c r="L664" s="203"/>
      <c r="M664" s="203"/>
      <c r="O664" s="417"/>
      <c r="P664" s="304"/>
      <c r="Q664" s="304"/>
      <c r="R664" s="304"/>
      <c r="S664" s="304"/>
      <c r="T664" s="304"/>
      <c r="U664" s="304"/>
      <c r="V664" s="304"/>
      <c r="W664" s="304"/>
      <c r="X664" s="304"/>
    </row>
    <row r="665" spans="1:24" s="303" customFormat="1" ht="16.5" customHeight="1">
      <c r="A665" s="449"/>
      <c r="B665" s="450"/>
      <c r="C665" s="450"/>
      <c r="D665" s="450"/>
      <c r="E665" s="450"/>
      <c r="F665" s="450"/>
      <c r="G665" s="450"/>
      <c r="H665" s="450"/>
      <c r="I665" s="450"/>
      <c r="J665" s="450"/>
      <c r="K665" s="450"/>
      <c r="L665" s="450"/>
      <c r="M665" s="451"/>
      <c r="O665" s="304"/>
      <c r="P665" s="304"/>
      <c r="Q665" s="304"/>
      <c r="R665" s="304"/>
      <c r="S665" s="304"/>
      <c r="T665" s="304"/>
      <c r="U665" s="304"/>
      <c r="V665" s="304"/>
      <c r="W665" s="304"/>
      <c r="X665" s="304"/>
    </row>
    <row r="666" spans="1:24" s="197" customFormat="1" ht="15.75" customHeight="1">
      <c r="A666" s="504" t="s">
        <v>3158</v>
      </c>
      <c r="B666" s="505"/>
      <c r="C666" s="505"/>
      <c r="D666" s="505"/>
      <c r="E666" s="505"/>
      <c r="F666" s="505"/>
      <c r="G666" s="505"/>
      <c r="H666" s="505"/>
      <c r="I666" s="505"/>
      <c r="J666" s="505"/>
      <c r="K666" s="505"/>
      <c r="L666" s="505"/>
      <c r="M666" s="505"/>
    </row>
    <row r="667" spans="1:24" s="303" customFormat="1" ht="15.75" customHeight="1">
      <c r="A667" s="204"/>
      <c r="B667" s="440" t="s">
        <v>3157</v>
      </c>
      <c r="C667" s="440"/>
      <c r="D667" s="440"/>
      <c r="E667" s="440"/>
      <c r="F667" s="440"/>
      <c r="G667" s="205"/>
      <c r="H667" s="223" t="s">
        <v>3159</v>
      </c>
      <c r="I667" s="223"/>
      <c r="J667" s="206"/>
      <c r="K667" s="207"/>
      <c r="L667" s="208"/>
      <c r="M667" s="209"/>
      <c r="O667" s="304"/>
      <c r="P667" s="304"/>
      <c r="Q667" s="304"/>
      <c r="R667" s="304"/>
      <c r="S667" s="304"/>
      <c r="T667" s="304"/>
      <c r="U667" s="304"/>
      <c r="V667" s="304"/>
      <c r="W667" s="304"/>
      <c r="X667" s="304"/>
    </row>
    <row r="668" spans="1:24" s="303" customFormat="1" ht="15.75" customHeight="1">
      <c r="A668" s="210"/>
      <c r="B668" s="441"/>
      <c r="C668" s="441"/>
      <c r="D668" s="441"/>
      <c r="E668" s="441"/>
      <c r="F668" s="441"/>
      <c r="G668" s="211"/>
      <c r="H668" s="224" t="s">
        <v>3160</v>
      </c>
      <c r="I668" s="224"/>
      <c r="J668" s="212"/>
      <c r="K668" s="213"/>
      <c r="L668" s="214"/>
      <c r="M668" s="215"/>
      <c r="O668" s="304"/>
      <c r="P668" s="304"/>
      <c r="Q668" s="304"/>
      <c r="R668" s="304"/>
      <c r="S668" s="304"/>
      <c r="T668" s="304"/>
      <c r="U668" s="304"/>
      <c r="V668" s="304"/>
      <c r="W668" s="304"/>
      <c r="X668" s="304"/>
    </row>
    <row r="669" spans="1:24" s="303" customFormat="1" ht="15.75" customHeight="1">
      <c r="A669" s="210"/>
      <c r="B669" s="441"/>
      <c r="C669" s="441"/>
      <c r="D669" s="441"/>
      <c r="E669" s="441"/>
      <c r="F669" s="441"/>
      <c r="G669" s="211"/>
      <c r="H669" s="224" t="s">
        <v>3161</v>
      </c>
      <c r="I669" s="224"/>
      <c r="J669" s="212"/>
      <c r="K669" s="213"/>
      <c r="L669" s="214"/>
      <c r="M669" s="215"/>
      <c r="O669" s="304"/>
      <c r="P669" s="304"/>
      <c r="Q669" s="304"/>
      <c r="R669" s="304"/>
      <c r="S669" s="304"/>
      <c r="T669" s="304"/>
      <c r="U669" s="304"/>
      <c r="V669" s="304"/>
      <c r="W669" s="304"/>
      <c r="X669" s="304"/>
    </row>
    <row r="670" spans="1:24" s="303" customFormat="1" ht="15.75" customHeight="1">
      <c r="A670" s="210"/>
      <c r="B670" s="441"/>
      <c r="C670" s="441"/>
      <c r="D670" s="441"/>
      <c r="E670" s="441"/>
      <c r="F670" s="441"/>
      <c r="G670" s="211"/>
      <c r="H670" s="224" t="s">
        <v>3162</v>
      </c>
      <c r="I670" s="224"/>
      <c r="J670" s="212"/>
      <c r="K670" s="213"/>
      <c r="L670" s="214"/>
      <c r="M670" s="215"/>
      <c r="O670" s="304"/>
      <c r="P670" s="304"/>
      <c r="Q670" s="304"/>
      <c r="R670" s="304"/>
      <c r="S670" s="304"/>
      <c r="T670" s="304"/>
      <c r="U670" s="304"/>
      <c r="V670" s="304"/>
      <c r="W670" s="304"/>
      <c r="X670" s="304"/>
    </row>
    <row r="671" spans="1:24" s="303" customFormat="1" ht="15.75" customHeight="1">
      <c r="A671" s="216"/>
      <c r="B671" s="442"/>
      <c r="C671" s="442"/>
      <c r="D671" s="442"/>
      <c r="E671" s="442"/>
      <c r="F671" s="442"/>
      <c r="G671" s="217"/>
      <c r="H671" s="224" t="s">
        <v>3163</v>
      </c>
      <c r="I671" s="225"/>
      <c r="J671" s="218"/>
      <c r="K671" s="219"/>
      <c r="L671" s="220"/>
      <c r="M671" s="221"/>
      <c r="O671" s="304"/>
      <c r="P671" s="304"/>
      <c r="Q671" s="304"/>
      <c r="R671" s="304"/>
      <c r="S671" s="304"/>
      <c r="T671" s="304"/>
      <c r="U671" s="304"/>
      <c r="V671" s="304"/>
      <c r="W671" s="304"/>
      <c r="X671" s="304"/>
    </row>
    <row r="672" spans="1:24" s="303" customFormat="1" ht="40.5" customHeight="1">
      <c r="A672" s="418" t="s">
        <v>77</v>
      </c>
      <c r="B672" s="506" t="s">
        <v>3130</v>
      </c>
      <c r="C672" s="506"/>
      <c r="D672" s="421" t="s">
        <v>3129</v>
      </c>
      <c r="E672" s="506" t="s">
        <v>3126</v>
      </c>
      <c r="F672" s="506"/>
      <c r="G672" s="421" t="s">
        <v>3127</v>
      </c>
      <c r="H672" s="506" t="s">
        <v>3128</v>
      </c>
      <c r="I672" s="506"/>
      <c r="J672" s="422" t="s">
        <v>893</v>
      </c>
      <c r="K672" s="422" t="s">
        <v>894</v>
      </c>
      <c r="L672" s="423"/>
      <c r="M672" s="423"/>
      <c r="O672" s="304"/>
      <c r="P672" s="304"/>
      <c r="Q672" s="304"/>
      <c r="R672" s="304"/>
      <c r="S672" s="304"/>
      <c r="T672" s="304"/>
      <c r="U672" s="304"/>
      <c r="V672" s="304"/>
      <c r="W672" s="304"/>
      <c r="X672" s="304"/>
    </row>
    <row r="673" spans="1:24" s="303" customFormat="1" ht="16.5" customHeight="1">
      <c r="A673" s="419" t="s">
        <v>3131</v>
      </c>
      <c r="B673" s="498">
        <v>184</v>
      </c>
      <c r="C673" s="498"/>
      <c r="D673" s="420">
        <v>8</v>
      </c>
      <c r="E673" s="498">
        <v>1100</v>
      </c>
      <c r="F673" s="498"/>
      <c r="G673" s="503" t="s">
        <v>3156</v>
      </c>
      <c r="H673" s="503">
        <v>0.6</v>
      </c>
      <c r="I673" s="503"/>
      <c r="J673" s="202">
        <v>168988.23529411765</v>
      </c>
      <c r="K673" s="202">
        <f t="shared" ref="K673:K696" si="49">J673*0.9</f>
        <v>152089.4117647059</v>
      </c>
      <c r="L673" s="203"/>
      <c r="M673" s="203"/>
      <c r="O673" s="417"/>
      <c r="P673" s="304"/>
      <c r="Q673" s="304"/>
      <c r="R673" s="304"/>
      <c r="S673" s="304"/>
      <c r="T673" s="304"/>
      <c r="U673" s="304"/>
      <c r="V673" s="304"/>
      <c r="W673" s="304"/>
      <c r="X673" s="304"/>
    </row>
    <row r="674" spans="1:24" s="303" customFormat="1" ht="16.5" customHeight="1">
      <c r="A674" s="419" t="s">
        <v>3132</v>
      </c>
      <c r="B674" s="498">
        <v>115</v>
      </c>
      <c r="C674" s="498"/>
      <c r="D674" s="420">
        <v>5</v>
      </c>
      <c r="E674" s="498"/>
      <c r="F674" s="498"/>
      <c r="G674" s="503"/>
      <c r="H674" s="503">
        <v>0.4</v>
      </c>
      <c r="I674" s="503"/>
      <c r="J674" s="202">
        <v>129441.88235294117</v>
      </c>
      <c r="K674" s="202">
        <f t="shared" si="49"/>
        <v>116497.69411764706</v>
      </c>
      <c r="L674" s="203"/>
      <c r="M674" s="203"/>
      <c r="O674" s="417"/>
      <c r="P674" s="304"/>
      <c r="Q674" s="304"/>
      <c r="R674" s="304"/>
      <c r="S674" s="304"/>
      <c r="T674" s="304"/>
      <c r="U674" s="304"/>
      <c r="V674" s="304"/>
      <c r="W674" s="304"/>
      <c r="X674" s="304"/>
    </row>
    <row r="675" spans="1:24" s="303" customFormat="1" ht="16.5" customHeight="1">
      <c r="A675" s="419" t="s">
        <v>3133</v>
      </c>
      <c r="B675" s="498">
        <v>69</v>
      </c>
      <c r="C675" s="498"/>
      <c r="D675" s="420">
        <v>3</v>
      </c>
      <c r="E675" s="498"/>
      <c r="F675" s="498"/>
      <c r="G675" s="503"/>
      <c r="H675" s="503">
        <v>0.3</v>
      </c>
      <c r="I675" s="503"/>
      <c r="J675" s="202">
        <v>103077.17647058824</v>
      </c>
      <c r="K675" s="202">
        <f t="shared" si="49"/>
        <v>92769.458823529421</v>
      </c>
      <c r="L675" s="203"/>
      <c r="M675" s="203"/>
      <c r="O675" s="417"/>
      <c r="P675" s="304"/>
      <c r="Q675" s="304"/>
      <c r="R675" s="304"/>
      <c r="S675" s="304"/>
      <c r="T675" s="304"/>
      <c r="U675" s="304"/>
      <c r="V675" s="304"/>
      <c r="W675" s="304"/>
      <c r="X675" s="304"/>
    </row>
    <row r="676" spans="1:24" s="303" customFormat="1" ht="16.5" customHeight="1">
      <c r="A676" s="419" t="s">
        <v>3134</v>
      </c>
      <c r="B676" s="498">
        <v>207</v>
      </c>
      <c r="C676" s="498"/>
      <c r="D676" s="420">
        <v>9</v>
      </c>
      <c r="E676" s="498">
        <v>1800</v>
      </c>
      <c r="F676" s="498"/>
      <c r="G676" s="503"/>
      <c r="H676" s="503">
        <v>0.7</v>
      </c>
      <c r="I676" s="503"/>
      <c r="J676" s="202">
        <v>190994.82352941178</v>
      </c>
      <c r="K676" s="202">
        <f t="shared" si="49"/>
        <v>171895.3411764706</v>
      </c>
      <c r="L676" s="203"/>
      <c r="M676" s="203"/>
      <c r="O676" s="417"/>
      <c r="P676" s="304"/>
      <c r="Q676" s="304"/>
      <c r="R676" s="304"/>
      <c r="S676" s="304"/>
      <c r="T676" s="304"/>
      <c r="U676" s="304"/>
      <c r="V676" s="304"/>
      <c r="W676" s="304"/>
      <c r="X676" s="304"/>
    </row>
    <row r="677" spans="1:24" s="303" customFormat="1" ht="16.5" customHeight="1">
      <c r="A677" s="419" t="s">
        <v>3135</v>
      </c>
      <c r="B677" s="498">
        <v>138</v>
      </c>
      <c r="C677" s="498"/>
      <c r="D677" s="420">
        <v>6</v>
      </c>
      <c r="E677" s="498"/>
      <c r="F677" s="498"/>
      <c r="G677" s="503"/>
      <c r="H677" s="503">
        <v>0.5</v>
      </c>
      <c r="I677" s="503"/>
      <c r="J677" s="202">
        <v>151447.0588235294</v>
      </c>
      <c r="K677" s="202">
        <f t="shared" si="49"/>
        <v>136302.35294117648</v>
      </c>
      <c r="L677" s="203"/>
      <c r="M677" s="203"/>
      <c r="O677" s="417"/>
      <c r="P677" s="304"/>
      <c r="Q677" s="304"/>
      <c r="R677" s="304"/>
      <c r="S677" s="304"/>
      <c r="T677" s="304"/>
      <c r="U677" s="304"/>
      <c r="V677" s="304"/>
      <c r="W677" s="304"/>
      <c r="X677" s="304"/>
    </row>
    <row r="678" spans="1:24" s="303" customFormat="1" ht="16.5" customHeight="1">
      <c r="A678" s="419" t="s">
        <v>3136</v>
      </c>
      <c r="B678" s="498">
        <v>69</v>
      </c>
      <c r="C678" s="498"/>
      <c r="D678" s="420">
        <v>3</v>
      </c>
      <c r="E678" s="498"/>
      <c r="F678" s="498"/>
      <c r="G678" s="503"/>
      <c r="H678" s="503">
        <v>0.3</v>
      </c>
      <c r="I678" s="503"/>
      <c r="J678" s="202">
        <v>111900.70588235294</v>
      </c>
      <c r="K678" s="202">
        <f t="shared" si="49"/>
        <v>100710.63529411764</v>
      </c>
      <c r="L678" s="203"/>
      <c r="M678" s="203"/>
      <c r="O678" s="417"/>
      <c r="P678" s="304"/>
      <c r="Q678" s="304"/>
      <c r="R678" s="304"/>
      <c r="S678" s="304"/>
      <c r="T678" s="304"/>
      <c r="U678" s="304"/>
      <c r="V678" s="304"/>
      <c r="W678" s="304"/>
      <c r="X678" s="304"/>
    </row>
    <row r="679" spans="1:24" s="303" customFormat="1" ht="16.5" customHeight="1">
      <c r="A679" s="419" t="s">
        <v>3137</v>
      </c>
      <c r="B679" s="498">
        <v>230</v>
      </c>
      <c r="C679" s="498"/>
      <c r="D679" s="420">
        <v>10</v>
      </c>
      <c r="E679" s="498">
        <v>2100</v>
      </c>
      <c r="F679" s="498"/>
      <c r="G679" s="503"/>
      <c r="H679" s="503">
        <v>0.8</v>
      </c>
      <c r="I679" s="503"/>
      <c r="J679" s="202">
        <v>205962.35294117645</v>
      </c>
      <c r="K679" s="202">
        <f t="shared" si="49"/>
        <v>185366.1176470588</v>
      </c>
      <c r="L679" s="203"/>
      <c r="M679" s="203"/>
      <c r="O679" s="417"/>
      <c r="P679" s="304"/>
      <c r="Q679" s="304"/>
      <c r="R679" s="304"/>
      <c r="S679" s="304"/>
      <c r="T679" s="304"/>
      <c r="U679" s="304"/>
      <c r="V679" s="304"/>
      <c r="W679" s="304"/>
      <c r="X679" s="304"/>
    </row>
    <row r="680" spans="1:24" s="303" customFormat="1" ht="16.5" customHeight="1">
      <c r="A680" s="419" t="s">
        <v>3138</v>
      </c>
      <c r="B680" s="498">
        <v>138</v>
      </c>
      <c r="C680" s="498"/>
      <c r="D680" s="420">
        <v>6</v>
      </c>
      <c r="E680" s="498"/>
      <c r="F680" s="498"/>
      <c r="G680" s="503"/>
      <c r="H680" s="503">
        <v>0.5</v>
      </c>
      <c r="I680" s="503"/>
      <c r="J680" s="202">
        <v>153232.9411764706</v>
      </c>
      <c r="K680" s="202">
        <f t="shared" si="49"/>
        <v>137909.64705882355</v>
      </c>
      <c r="L680" s="203"/>
      <c r="M680" s="203"/>
      <c r="O680" s="417"/>
      <c r="P680" s="304"/>
      <c r="Q680" s="304"/>
      <c r="R680" s="304"/>
      <c r="S680" s="304"/>
      <c r="T680" s="304"/>
      <c r="U680" s="304"/>
      <c r="V680" s="304"/>
      <c r="W680" s="304"/>
      <c r="X680" s="304"/>
    </row>
    <row r="681" spans="1:24" s="303" customFormat="1" ht="16.5" customHeight="1">
      <c r="A681" s="419" t="s">
        <v>3139</v>
      </c>
      <c r="B681" s="498">
        <v>92</v>
      </c>
      <c r="C681" s="498"/>
      <c r="D681" s="420">
        <v>4</v>
      </c>
      <c r="E681" s="498"/>
      <c r="F681" s="498"/>
      <c r="G681" s="503"/>
      <c r="H681" s="503">
        <v>0.3</v>
      </c>
      <c r="I681" s="503"/>
      <c r="J681" s="202">
        <v>126868.23529411765</v>
      </c>
      <c r="K681" s="202">
        <f t="shared" si="49"/>
        <v>114181.41176470589</v>
      </c>
      <c r="L681" s="203"/>
      <c r="M681" s="203"/>
      <c r="O681" s="417"/>
      <c r="P681" s="304"/>
      <c r="Q681" s="304"/>
      <c r="R681" s="304"/>
      <c r="S681" s="304"/>
      <c r="T681" s="304"/>
      <c r="U681" s="304"/>
      <c r="V681" s="304"/>
      <c r="W681" s="304"/>
      <c r="X681" s="304"/>
    </row>
    <row r="682" spans="1:24" s="303" customFormat="1" ht="16.5" customHeight="1">
      <c r="A682" s="419" t="s">
        <v>3140</v>
      </c>
      <c r="B682" s="498">
        <v>252</v>
      </c>
      <c r="C682" s="498"/>
      <c r="D682" s="420">
        <v>11</v>
      </c>
      <c r="E682" s="498">
        <v>2600</v>
      </c>
      <c r="F682" s="498"/>
      <c r="G682" s="503"/>
      <c r="H682" s="503">
        <v>0.9</v>
      </c>
      <c r="I682" s="503"/>
      <c r="J682" s="202">
        <v>233241.88235294117</v>
      </c>
      <c r="K682" s="202">
        <f t="shared" si="49"/>
        <v>209917.69411764707</v>
      </c>
      <c r="L682" s="203"/>
      <c r="M682" s="203"/>
      <c r="O682" s="417"/>
      <c r="P682" s="304"/>
      <c r="Q682" s="304"/>
      <c r="R682" s="304"/>
      <c r="S682" s="304"/>
      <c r="T682" s="304"/>
      <c r="U682" s="304"/>
      <c r="V682" s="304"/>
      <c r="W682" s="304"/>
      <c r="X682" s="304"/>
    </row>
    <row r="683" spans="1:24" s="303" customFormat="1" ht="16.5" customHeight="1">
      <c r="A683" s="419" t="s">
        <v>3141</v>
      </c>
      <c r="B683" s="498">
        <v>161</v>
      </c>
      <c r="C683" s="498"/>
      <c r="D683" s="420">
        <v>7</v>
      </c>
      <c r="E683" s="498"/>
      <c r="F683" s="498"/>
      <c r="G683" s="503"/>
      <c r="H683" s="503">
        <v>0.5</v>
      </c>
      <c r="I683" s="503"/>
      <c r="J683" s="202">
        <v>180512.47058823527</v>
      </c>
      <c r="K683" s="202">
        <f t="shared" si="49"/>
        <v>162461.22352941174</v>
      </c>
      <c r="L683" s="203"/>
      <c r="M683" s="203"/>
      <c r="O683" s="417"/>
      <c r="P683" s="304"/>
      <c r="Q683" s="304"/>
      <c r="R683" s="304"/>
      <c r="S683" s="304"/>
      <c r="T683" s="304"/>
      <c r="U683" s="304"/>
      <c r="V683" s="304"/>
      <c r="W683" s="304"/>
      <c r="X683" s="304"/>
    </row>
    <row r="684" spans="1:24" s="303" customFormat="1" ht="16.5" customHeight="1">
      <c r="A684" s="419" t="s">
        <v>3142</v>
      </c>
      <c r="B684" s="498">
        <v>92</v>
      </c>
      <c r="C684" s="498"/>
      <c r="D684" s="420">
        <v>4</v>
      </c>
      <c r="E684" s="498"/>
      <c r="F684" s="498"/>
      <c r="G684" s="503"/>
      <c r="H684" s="503">
        <v>0.3</v>
      </c>
      <c r="I684" s="503"/>
      <c r="J684" s="202">
        <v>140964.70588235295</v>
      </c>
      <c r="K684" s="202">
        <f t="shared" si="49"/>
        <v>126868.23529411767</v>
      </c>
      <c r="L684" s="203"/>
      <c r="M684" s="203"/>
      <c r="O684" s="417"/>
      <c r="P684" s="304"/>
      <c r="Q684" s="304"/>
      <c r="R684" s="304"/>
      <c r="S684" s="304"/>
      <c r="T684" s="304"/>
      <c r="U684" s="304"/>
      <c r="V684" s="304"/>
      <c r="W684" s="304"/>
      <c r="X684" s="304"/>
    </row>
    <row r="685" spans="1:24" s="303" customFormat="1" ht="16.5" customHeight="1">
      <c r="A685" s="419" t="s">
        <v>3143</v>
      </c>
      <c r="B685" s="498">
        <v>298</v>
      </c>
      <c r="C685" s="498"/>
      <c r="D685" s="420">
        <v>13</v>
      </c>
      <c r="E685" s="498">
        <v>3000</v>
      </c>
      <c r="F685" s="498"/>
      <c r="G685" s="503"/>
      <c r="H685" s="503">
        <v>1</v>
      </c>
      <c r="I685" s="503"/>
      <c r="J685" s="202">
        <v>263136</v>
      </c>
      <c r="K685" s="202">
        <f t="shared" si="49"/>
        <v>236822.39999999999</v>
      </c>
      <c r="L685" s="203"/>
      <c r="M685" s="203"/>
      <c r="O685" s="417"/>
      <c r="P685" s="304"/>
      <c r="Q685" s="304"/>
      <c r="R685" s="304"/>
      <c r="S685" s="304"/>
      <c r="T685" s="304"/>
      <c r="U685" s="304"/>
      <c r="V685" s="304"/>
      <c r="W685" s="304"/>
      <c r="X685" s="304"/>
    </row>
    <row r="686" spans="1:24" s="303" customFormat="1" ht="16.5" customHeight="1">
      <c r="A686" s="419" t="s">
        <v>3144</v>
      </c>
      <c r="B686" s="498">
        <v>184</v>
      </c>
      <c r="C686" s="498"/>
      <c r="D686" s="420">
        <v>8</v>
      </c>
      <c r="E686" s="498"/>
      <c r="F686" s="498"/>
      <c r="G686" s="503"/>
      <c r="H686" s="503">
        <v>0.6</v>
      </c>
      <c r="I686" s="503"/>
      <c r="J686" s="202">
        <v>197223.5294117647</v>
      </c>
      <c r="K686" s="202">
        <f t="shared" si="49"/>
        <v>177501.17647058822</v>
      </c>
      <c r="L686" s="203"/>
      <c r="M686" s="203"/>
      <c r="O686" s="417"/>
      <c r="P686" s="304"/>
      <c r="Q686" s="304"/>
      <c r="R686" s="304"/>
      <c r="S686" s="304"/>
      <c r="T686" s="304"/>
      <c r="U686" s="304"/>
      <c r="V686" s="304"/>
      <c r="W686" s="304"/>
      <c r="X686" s="304"/>
    </row>
    <row r="687" spans="1:24" s="303" customFormat="1" ht="16.5" customHeight="1">
      <c r="A687" s="419" t="s">
        <v>3145</v>
      </c>
      <c r="B687" s="498">
        <v>115</v>
      </c>
      <c r="C687" s="498"/>
      <c r="D687" s="420">
        <v>5</v>
      </c>
      <c r="E687" s="498"/>
      <c r="F687" s="498"/>
      <c r="G687" s="503"/>
      <c r="H687" s="503">
        <v>0.4</v>
      </c>
      <c r="I687" s="503"/>
      <c r="J687" s="202">
        <v>157677.17647058822</v>
      </c>
      <c r="K687" s="202">
        <f t="shared" si="49"/>
        <v>141909.45882352939</v>
      </c>
      <c r="L687" s="203"/>
      <c r="M687" s="203"/>
      <c r="O687" s="417"/>
      <c r="P687" s="304"/>
      <c r="Q687" s="304"/>
      <c r="R687" s="304"/>
      <c r="S687" s="304"/>
      <c r="T687" s="304"/>
      <c r="U687" s="304"/>
      <c r="V687" s="304"/>
      <c r="W687" s="304"/>
      <c r="X687" s="304"/>
    </row>
    <row r="688" spans="1:24" s="303" customFormat="1" ht="16.5" customHeight="1">
      <c r="A688" s="419" t="s">
        <v>3146</v>
      </c>
      <c r="B688" s="498">
        <v>367</v>
      </c>
      <c r="C688" s="498"/>
      <c r="D688" s="420">
        <v>16</v>
      </c>
      <c r="E688" s="498">
        <v>4000</v>
      </c>
      <c r="F688" s="498"/>
      <c r="G688" s="503"/>
      <c r="H688" s="503">
        <v>1.2</v>
      </c>
      <c r="I688" s="503"/>
      <c r="J688" s="202">
        <v>329152.94117647054</v>
      </c>
      <c r="K688" s="202">
        <f t="shared" si="49"/>
        <v>296237.6470588235</v>
      </c>
      <c r="L688" s="203"/>
      <c r="M688" s="203"/>
      <c r="O688" s="417"/>
      <c r="P688" s="304"/>
      <c r="Q688" s="304"/>
      <c r="R688" s="304"/>
      <c r="S688" s="304"/>
      <c r="T688" s="304"/>
      <c r="U688" s="304"/>
      <c r="V688" s="304"/>
      <c r="W688" s="304"/>
      <c r="X688" s="304"/>
    </row>
    <row r="689" spans="1:24" s="303" customFormat="1" ht="16.5" customHeight="1">
      <c r="A689" s="419" t="s">
        <v>3147</v>
      </c>
      <c r="B689" s="498">
        <v>230</v>
      </c>
      <c r="C689" s="498"/>
      <c r="D689" s="420">
        <v>10</v>
      </c>
      <c r="E689" s="498"/>
      <c r="F689" s="498"/>
      <c r="G689" s="503"/>
      <c r="H689" s="503">
        <v>0.8</v>
      </c>
      <c r="I689" s="503"/>
      <c r="J689" s="202">
        <v>250058.82352941181</v>
      </c>
      <c r="K689" s="202">
        <f t="shared" si="49"/>
        <v>225052.94117647063</v>
      </c>
      <c r="L689" s="203"/>
      <c r="M689" s="203"/>
      <c r="O689" s="417"/>
      <c r="P689" s="304"/>
      <c r="Q689" s="304"/>
      <c r="R689" s="304"/>
      <c r="S689" s="304"/>
      <c r="T689" s="304"/>
      <c r="U689" s="304"/>
      <c r="V689" s="304"/>
      <c r="W689" s="304"/>
      <c r="X689" s="304"/>
    </row>
    <row r="690" spans="1:24" s="303" customFormat="1" ht="16.5" customHeight="1">
      <c r="A690" s="419" t="s">
        <v>3148</v>
      </c>
      <c r="B690" s="498">
        <v>138</v>
      </c>
      <c r="C690" s="498"/>
      <c r="D690" s="420">
        <v>6</v>
      </c>
      <c r="E690" s="498"/>
      <c r="F690" s="498"/>
      <c r="G690" s="503"/>
      <c r="H690" s="503">
        <v>0.5</v>
      </c>
      <c r="I690" s="503"/>
      <c r="J690" s="202">
        <v>197329.41176470587</v>
      </c>
      <c r="K690" s="202">
        <f t="shared" si="49"/>
        <v>177596.4705882353</v>
      </c>
      <c r="L690" s="203"/>
      <c r="M690" s="203"/>
      <c r="O690" s="417"/>
      <c r="P690" s="304"/>
      <c r="Q690" s="304"/>
      <c r="R690" s="304"/>
      <c r="S690" s="304"/>
      <c r="T690" s="304"/>
      <c r="U690" s="304"/>
      <c r="V690" s="304"/>
      <c r="W690" s="304"/>
      <c r="X690" s="304"/>
    </row>
    <row r="691" spans="1:24" s="303" customFormat="1" ht="16.5" customHeight="1">
      <c r="A691" s="419" t="s">
        <v>3149</v>
      </c>
      <c r="B691" s="498">
        <v>413</v>
      </c>
      <c r="C691" s="498"/>
      <c r="D691" s="420">
        <v>18</v>
      </c>
      <c r="E691" s="498">
        <v>5700</v>
      </c>
      <c r="F691" s="498"/>
      <c r="G691" s="503"/>
      <c r="H691" s="503">
        <v>1.4</v>
      </c>
      <c r="I691" s="503"/>
      <c r="J691" s="202">
        <v>369988.23529411759</v>
      </c>
      <c r="K691" s="202">
        <f t="shared" si="49"/>
        <v>332989.41176470584</v>
      </c>
      <c r="L691" s="203"/>
      <c r="M691" s="203"/>
      <c r="O691" s="417"/>
      <c r="P691" s="304"/>
      <c r="Q691" s="304"/>
      <c r="R691" s="304"/>
      <c r="S691" s="304"/>
      <c r="T691" s="304"/>
      <c r="U691" s="304"/>
      <c r="V691" s="304"/>
      <c r="W691" s="304"/>
      <c r="X691" s="304"/>
    </row>
    <row r="692" spans="1:24" s="303" customFormat="1" ht="16.5" customHeight="1">
      <c r="A692" s="419" t="s">
        <v>3150</v>
      </c>
      <c r="B692" s="498">
        <v>275</v>
      </c>
      <c r="C692" s="498"/>
      <c r="D692" s="420">
        <v>12</v>
      </c>
      <c r="E692" s="498"/>
      <c r="F692" s="498"/>
      <c r="G692" s="503"/>
      <c r="H692" s="503">
        <v>0.9</v>
      </c>
      <c r="I692" s="503"/>
      <c r="J692" s="202">
        <v>290894.1176470588</v>
      </c>
      <c r="K692" s="202">
        <f t="shared" si="49"/>
        <v>261804.70588235292</v>
      </c>
      <c r="L692" s="203"/>
      <c r="M692" s="203"/>
      <c r="O692" s="417"/>
      <c r="P692" s="304"/>
      <c r="Q692" s="304"/>
      <c r="R692" s="304"/>
      <c r="S692" s="304"/>
      <c r="T692" s="304"/>
      <c r="U692" s="304"/>
      <c r="V692" s="304"/>
      <c r="W692" s="304"/>
      <c r="X692" s="304"/>
    </row>
    <row r="693" spans="1:24" s="303" customFormat="1" ht="16.5" customHeight="1">
      <c r="A693" s="419" t="s">
        <v>3151</v>
      </c>
      <c r="B693" s="498">
        <v>161</v>
      </c>
      <c r="C693" s="498"/>
      <c r="D693" s="420">
        <v>7</v>
      </c>
      <c r="E693" s="498"/>
      <c r="F693" s="498"/>
      <c r="G693" s="503"/>
      <c r="H693" s="503">
        <v>0.5</v>
      </c>
      <c r="I693" s="503"/>
      <c r="J693" s="202">
        <v>224841.88235294117</v>
      </c>
      <c r="K693" s="202">
        <f t="shared" si="49"/>
        <v>202357.69411764707</v>
      </c>
      <c r="L693" s="203"/>
      <c r="M693" s="203"/>
      <c r="O693" s="417"/>
      <c r="P693" s="304"/>
      <c r="Q693" s="304"/>
      <c r="R693" s="304"/>
      <c r="S693" s="304"/>
      <c r="T693" s="304"/>
      <c r="U693" s="304"/>
      <c r="V693" s="304"/>
      <c r="W693" s="304"/>
      <c r="X693" s="304"/>
    </row>
    <row r="694" spans="1:24" s="303" customFormat="1" ht="16.5" customHeight="1">
      <c r="A694" s="419" t="s">
        <v>3152</v>
      </c>
      <c r="B694" s="498">
        <v>551</v>
      </c>
      <c r="C694" s="498"/>
      <c r="D694" s="420">
        <v>24</v>
      </c>
      <c r="E694" s="498">
        <v>7200</v>
      </c>
      <c r="F694" s="498"/>
      <c r="G694" s="503"/>
      <c r="H694" s="503">
        <v>1.8</v>
      </c>
      <c r="I694" s="503"/>
      <c r="J694" s="202">
        <v>481235.29411764705</v>
      </c>
      <c r="K694" s="202">
        <f t="shared" si="49"/>
        <v>433111.76470588235</v>
      </c>
      <c r="L694" s="203"/>
      <c r="M694" s="203"/>
      <c r="O694" s="417"/>
      <c r="P694" s="304"/>
      <c r="Q694" s="304"/>
      <c r="R694" s="304"/>
      <c r="S694" s="304"/>
      <c r="T694" s="304"/>
      <c r="U694" s="304"/>
      <c r="V694" s="304"/>
      <c r="W694" s="304"/>
      <c r="X694" s="304"/>
    </row>
    <row r="695" spans="1:24" s="303" customFormat="1" ht="16.5" customHeight="1">
      <c r="A695" s="419" t="s">
        <v>3153</v>
      </c>
      <c r="B695" s="498">
        <v>367</v>
      </c>
      <c r="C695" s="498"/>
      <c r="D695" s="420">
        <v>16</v>
      </c>
      <c r="E695" s="498"/>
      <c r="F695" s="498"/>
      <c r="G695" s="503"/>
      <c r="H695" s="503">
        <v>1.2</v>
      </c>
      <c r="I695" s="503"/>
      <c r="J695" s="202">
        <v>375776.4705882353</v>
      </c>
      <c r="K695" s="202">
        <f t="shared" si="49"/>
        <v>338198.82352941181</v>
      </c>
      <c r="L695" s="203"/>
      <c r="M695" s="203"/>
      <c r="O695" s="417"/>
      <c r="P695" s="304"/>
      <c r="Q695" s="304"/>
      <c r="R695" s="304"/>
      <c r="S695" s="304"/>
      <c r="T695" s="304"/>
      <c r="U695" s="304"/>
      <c r="V695" s="304"/>
      <c r="W695" s="304"/>
      <c r="X695" s="304"/>
    </row>
    <row r="696" spans="1:24" s="303" customFormat="1" ht="16.5" customHeight="1">
      <c r="A696" s="419" t="s">
        <v>3154</v>
      </c>
      <c r="B696" s="498">
        <v>230</v>
      </c>
      <c r="C696" s="498"/>
      <c r="D696" s="420">
        <v>10</v>
      </c>
      <c r="E696" s="498"/>
      <c r="F696" s="498"/>
      <c r="G696" s="503"/>
      <c r="H696" s="503">
        <v>0.7</v>
      </c>
      <c r="I696" s="503"/>
      <c r="J696" s="202">
        <v>296682.35294117645</v>
      </c>
      <c r="K696" s="202">
        <f t="shared" si="49"/>
        <v>267014.1176470588</v>
      </c>
      <c r="L696" s="203"/>
      <c r="M696" s="203"/>
      <c r="O696" s="417"/>
      <c r="P696" s="304"/>
      <c r="Q696" s="304"/>
      <c r="R696" s="304"/>
      <c r="S696" s="304"/>
      <c r="T696" s="304"/>
      <c r="U696" s="304"/>
      <c r="V696" s="304"/>
      <c r="W696" s="304"/>
      <c r="X696" s="304"/>
    </row>
    <row r="697" spans="1:24" s="303" customFormat="1" ht="16.5" customHeight="1">
      <c r="A697" s="499" t="s">
        <v>3155</v>
      </c>
      <c r="B697" s="499"/>
      <c r="C697" s="500"/>
      <c r="D697" s="501"/>
      <c r="E697" s="501"/>
      <c r="F697" s="501"/>
      <c r="G697" s="501"/>
      <c r="H697" s="501"/>
      <c r="I697" s="502"/>
      <c r="J697" s="202">
        <v>22588.235294117647</v>
      </c>
      <c r="K697" s="202">
        <f t="shared" ref="K697" si="50">J697*0.9</f>
        <v>20329.411764705881</v>
      </c>
      <c r="L697" s="203"/>
      <c r="M697" s="203"/>
      <c r="O697" s="417"/>
      <c r="P697" s="304"/>
      <c r="Q697" s="304"/>
      <c r="R697" s="304"/>
      <c r="S697" s="304"/>
      <c r="T697" s="304"/>
      <c r="U697" s="304"/>
      <c r="V697" s="304"/>
      <c r="W697" s="304"/>
      <c r="X697" s="304"/>
    </row>
    <row r="698" spans="1:24" s="303" customFormat="1" ht="16.5" customHeight="1">
      <c r="A698" s="499" t="s">
        <v>3166</v>
      </c>
      <c r="B698" s="499"/>
      <c r="C698" s="500" t="s">
        <v>3167</v>
      </c>
      <c r="D698" s="501"/>
      <c r="E698" s="501"/>
      <c r="F698" s="501"/>
      <c r="G698" s="501"/>
      <c r="H698" s="501"/>
      <c r="I698" s="502"/>
      <c r="J698" s="202">
        <v>4491.9786096256676</v>
      </c>
      <c r="K698" s="202">
        <f t="shared" ref="K698" si="51">J698*0.9</f>
        <v>4042.7807486631009</v>
      </c>
      <c r="L698" s="203"/>
      <c r="M698" s="203"/>
      <c r="O698" s="417"/>
      <c r="P698" s="304"/>
      <c r="Q698" s="304"/>
      <c r="R698" s="304"/>
      <c r="S698" s="304"/>
      <c r="T698" s="304"/>
      <c r="U698" s="304"/>
      <c r="V698" s="304"/>
      <c r="W698" s="304"/>
      <c r="X698" s="304"/>
    </row>
    <row r="699" spans="1:24" ht="15.75" customHeight="1">
      <c r="A699" s="34" t="s">
        <v>361</v>
      </c>
    </row>
    <row r="700" spans="1:24" ht="15.75" customHeight="1"/>
    <row r="701" spans="1:24" ht="15.75" customHeight="1"/>
    <row r="702" spans="1:24" ht="15.75" customHeight="1"/>
    <row r="703" spans="1:24" ht="15.75" customHeight="1"/>
    <row r="704" spans="1:2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</sheetData>
  <sheetProtection deleteColumns="0" deleteRows="0"/>
  <mergeCells count="755">
    <mergeCell ref="B640:I640"/>
    <mergeCell ref="A627:M627"/>
    <mergeCell ref="B628:F632"/>
    <mergeCell ref="B633:I633"/>
    <mergeCell ref="B634:I634"/>
    <mergeCell ref="B635:I635"/>
    <mergeCell ref="B636:I636"/>
    <mergeCell ref="B637:I637"/>
    <mergeCell ref="B638:I638"/>
    <mergeCell ref="B639:I639"/>
    <mergeCell ref="B618:I618"/>
    <mergeCell ref="B619:I619"/>
    <mergeCell ref="B620:I620"/>
    <mergeCell ref="B621:I621"/>
    <mergeCell ref="B622:I622"/>
    <mergeCell ref="B623:I623"/>
    <mergeCell ref="B624:I624"/>
    <mergeCell ref="B625:I625"/>
    <mergeCell ref="A626:M626"/>
    <mergeCell ref="B607:I607"/>
    <mergeCell ref="B608:I608"/>
    <mergeCell ref="B609:I609"/>
    <mergeCell ref="B610:I610"/>
    <mergeCell ref="A611:M611"/>
    <mergeCell ref="A612:M612"/>
    <mergeCell ref="B613:F617"/>
    <mergeCell ref="A596:M596"/>
    <mergeCell ref="A597:M597"/>
    <mergeCell ref="B598:F602"/>
    <mergeCell ref="B603:I603"/>
    <mergeCell ref="B604:I604"/>
    <mergeCell ref="B605:I605"/>
    <mergeCell ref="B606:I606"/>
    <mergeCell ref="A583:M583"/>
    <mergeCell ref="A584:M584"/>
    <mergeCell ref="B585:F589"/>
    <mergeCell ref="B590:I590"/>
    <mergeCell ref="B591:I591"/>
    <mergeCell ref="B592:I592"/>
    <mergeCell ref="B593:I593"/>
    <mergeCell ref="B594:I594"/>
    <mergeCell ref="B595:I595"/>
    <mergeCell ref="B649:D652"/>
    <mergeCell ref="E649:I652"/>
    <mergeCell ref="B653:D656"/>
    <mergeCell ref="E653:I656"/>
    <mergeCell ref="B657:D660"/>
    <mergeCell ref="B661:D664"/>
    <mergeCell ref="E657:I664"/>
    <mergeCell ref="A641:M641"/>
    <mergeCell ref="A642:M642"/>
    <mergeCell ref="B643:F647"/>
    <mergeCell ref="B648:D648"/>
    <mergeCell ref="E648:I648"/>
    <mergeCell ref="H190:I199"/>
    <mergeCell ref="H200:I209"/>
    <mergeCell ref="F203:G203"/>
    <mergeCell ref="F204:G204"/>
    <mergeCell ref="B580:I580"/>
    <mergeCell ref="B581:I581"/>
    <mergeCell ref="B582:I582"/>
    <mergeCell ref="B564:I564"/>
    <mergeCell ref="B577:I577"/>
    <mergeCell ref="B565:I565"/>
    <mergeCell ref="B566:I566"/>
    <mergeCell ref="B567:I567"/>
    <mergeCell ref="B568:I568"/>
    <mergeCell ref="B569:I569"/>
    <mergeCell ref="B578:I578"/>
    <mergeCell ref="B579:I579"/>
    <mergeCell ref="B572:F576"/>
    <mergeCell ref="A570:M570"/>
    <mergeCell ref="A571:M571"/>
    <mergeCell ref="F355:G355"/>
    <mergeCell ref="A332:M332"/>
    <mergeCell ref="F314:G314"/>
    <mergeCell ref="F315:G315"/>
    <mergeCell ref="F316:G316"/>
    <mergeCell ref="F186:G186"/>
    <mergeCell ref="B189:C189"/>
    <mergeCell ref="D189:E189"/>
    <mergeCell ref="F189:G189"/>
    <mergeCell ref="H189:I189"/>
    <mergeCell ref="F172:G172"/>
    <mergeCell ref="F173:G173"/>
    <mergeCell ref="A187:M187"/>
    <mergeCell ref="A188:M188"/>
    <mergeCell ref="F177:G177"/>
    <mergeCell ref="F178:G178"/>
    <mergeCell ref="F179:G179"/>
    <mergeCell ref="F180:G180"/>
    <mergeCell ref="F181:G181"/>
    <mergeCell ref="F182:G182"/>
    <mergeCell ref="F185:G185"/>
    <mergeCell ref="H167:I176"/>
    <mergeCell ref="F171:G171"/>
    <mergeCell ref="H89:K89"/>
    <mergeCell ref="H109:K109"/>
    <mergeCell ref="F144:G144"/>
    <mergeCell ref="F115:G115"/>
    <mergeCell ref="A133:M133"/>
    <mergeCell ref="A134:M134"/>
    <mergeCell ref="H135:K135"/>
    <mergeCell ref="F116:G116"/>
    <mergeCell ref="H141:I149"/>
    <mergeCell ref="D141:E149"/>
    <mergeCell ref="F141:G141"/>
    <mergeCell ref="F142:G142"/>
    <mergeCell ref="F143:G143"/>
    <mergeCell ref="B114:C114"/>
    <mergeCell ref="D114:E114"/>
    <mergeCell ref="B135:F139"/>
    <mergeCell ref="B140:C140"/>
    <mergeCell ref="D140:E140"/>
    <mergeCell ref="F140:G140"/>
    <mergeCell ref="H140:I140"/>
    <mergeCell ref="B141:C149"/>
    <mergeCell ref="B126:C131"/>
    <mergeCell ref="D126:E131"/>
    <mergeCell ref="F149:G149"/>
    <mergeCell ref="B152:C152"/>
    <mergeCell ref="D152:E152"/>
    <mergeCell ref="F174:G174"/>
    <mergeCell ref="F175:G175"/>
    <mergeCell ref="F176:G176"/>
    <mergeCell ref="A150:M150"/>
    <mergeCell ref="B166:C166"/>
    <mergeCell ref="D166:E166"/>
    <mergeCell ref="F166:G166"/>
    <mergeCell ref="H166:I166"/>
    <mergeCell ref="B153:C158"/>
    <mergeCell ref="D153:E158"/>
    <mergeCell ref="H153:I158"/>
    <mergeCell ref="F153:G153"/>
    <mergeCell ref="F154:G154"/>
    <mergeCell ref="F155:G155"/>
    <mergeCell ref="F157:G157"/>
    <mergeCell ref="F156:G156"/>
    <mergeCell ref="A151:M151"/>
    <mergeCell ref="F158:G158"/>
    <mergeCell ref="A159:M159"/>
    <mergeCell ref="A160:M160"/>
    <mergeCell ref="B161:F165"/>
    <mergeCell ref="H115:I122"/>
    <mergeCell ref="F117:G117"/>
    <mergeCell ref="F118:G118"/>
    <mergeCell ref="F119:G119"/>
    <mergeCell ref="F120:G120"/>
    <mergeCell ref="F126:G126"/>
    <mergeCell ref="H126:I131"/>
    <mergeCell ref="F127:G127"/>
    <mergeCell ref="F147:G147"/>
    <mergeCell ref="F128:G128"/>
    <mergeCell ref="F129:G129"/>
    <mergeCell ref="F145:G145"/>
    <mergeCell ref="F146:G146"/>
    <mergeCell ref="F318:G318"/>
    <mergeCell ref="F319:G319"/>
    <mergeCell ref="F335:G335"/>
    <mergeCell ref="F336:G336"/>
    <mergeCell ref="F337:G337"/>
    <mergeCell ref="F338:G338"/>
    <mergeCell ref="F339:G339"/>
    <mergeCell ref="F340:G340"/>
    <mergeCell ref="A106:A107"/>
    <mergeCell ref="A108:M108"/>
    <mergeCell ref="B109:F113"/>
    <mergeCell ref="F114:G114"/>
    <mergeCell ref="H114:I114"/>
    <mergeCell ref="F130:G130"/>
    <mergeCell ref="F131:G131"/>
    <mergeCell ref="A124:M124"/>
    <mergeCell ref="B125:C125"/>
    <mergeCell ref="D125:E125"/>
    <mergeCell ref="F125:G125"/>
    <mergeCell ref="H125:I125"/>
    <mergeCell ref="B115:C122"/>
    <mergeCell ref="D115:E122"/>
    <mergeCell ref="F121:G121"/>
    <mergeCell ref="F122:G122"/>
    <mergeCell ref="F341:G341"/>
    <mergeCell ref="F342:G342"/>
    <mergeCell ref="F343:G343"/>
    <mergeCell ref="F344:G344"/>
    <mergeCell ref="H316:I323"/>
    <mergeCell ref="A132:M132"/>
    <mergeCell ref="A123:M123"/>
    <mergeCell ref="A246:M246"/>
    <mergeCell ref="B247:F251"/>
    <mergeCell ref="F209:G209"/>
    <mergeCell ref="F152:G152"/>
    <mergeCell ref="H152:I152"/>
    <mergeCell ref="H177:I186"/>
    <mergeCell ref="F205:G205"/>
    <mergeCell ref="F206:G206"/>
    <mergeCell ref="F207:G207"/>
    <mergeCell ref="F208:G208"/>
    <mergeCell ref="B167:C186"/>
    <mergeCell ref="D167:E176"/>
    <mergeCell ref="D177:E186"/>
    <mergeCell ref="F167:G167"/>
    <mergeCell ref="F168:G168"/>
    <mergeCell ref="F169:G169"/>
    <mergeCell ref="F170:G170"/>
    <mergeCell ref="B190:C209"/>
    <mergeCell ref="D190:E199"/>
    <mergeCell ref="D200:E209"/>
    <mergeCell ref="F190:G190"/>
    <mergeCell ref="F191:G191"/>
    <mergeCell ref="F192:G192"/>
    <mergeCell ref="F193:G193"/>
    <mergeCell ref="F194:G194"/>
    <mergeCell ref="F195:G195"/>
    <mergeCell ref="F196:G196"/>
    <mergeCell ref="F197:G197"/>
    <mergeCell ref="F198:G198"/>
    <mergeCell ref="F199:G199"/>
    <mergeCell ref="F200:G200"/>
    <mergeCell ref="F201:G201"/>
    <mergeCell ref="F202:G202"/>
    <mergeCell ref="F148:G148"/>
    <mergeCell ref="F183:G183"/>
    <mergeCell ref="F184:G184"/>
    <mergeCell ref="A105:M105"/>
    <mergeCell ref="H38:M38"/>
    <mergeCell ref="A94:A95"/>
    <mergeCell ref="B94:I94"/>
    <mergeCell ref="J94:J95"/>
    <mergeCell ref="K94:K95"/>
    <mergeCell ref="L94:L95"/>
    <mergeCell ref="M94:M95"/>
    <mergeCell ref="A59:A60"/>
    <mergeCell ref="B59:I59"/>
    <mergeCell ref="J59:J60"/>
    <mergeCell ref="K59:K60"/>
    <mergeCell ref="A87:M87"/>
    <mergeCell ref="A88:M88"/>
    <mergeCell ref="B89:F93"/>
    <mergeCell ref="A70:M70"/>
    <mergeCell ref="A71:M71"/>
    <mergeCell ref="B72:F76"/>
    <mergeCell ref="A77:A78"/>
    <mergeCell ref="B77:I77"/>
    <mergeCell ref="J77:J78"/>
    <mergeCell ref="K77:K78"/>
    <mergeCell ref="L77:L78"/>
    <mergeCell ref="M77:M78"/>
    <mergeCell ref="L59:L60"/>
    <mergeCell ref="M59:M60"/>
    <mergeCell ref="A33:M33"/>
    <mergeCell ref="B34:F38"/>
    <mergeCell ref="A39:A40"/>
    <mergeCell ref="B39:I39"/>
    <mergeCell ref="J39:J40"/>
    <mergeCell ref="K39:K40"/>
    <mergeCell ref="L39:L40"/>
    <mergeCell ref="M39:M40"/>
    <mergeCell ref="A53:M53"/>
    <mergeCell ref="B54:F58"/>
    <mergeCell ref="H72:K72"/>
    <mergeCell ref="A32:M32"/>
    <mergeCell ref="L2:M2"/>
    <mergeCell ref="L3:M3"/>
    <mergeCell ref="A10:A11"/>
    <mergeCell ref="J10:J11"/>
    <mergeCell ref="K10:K11"/>
    <mergeCell ref="L10:L11"/>
    <mergeCell ref="M10:M11"/>
    <mergeCell ref="B10:I10"/>
    <mergeCell ref="A4:M4"/>
    <mergeCell ref="B5:F9"/>
    <mergeCell ref="D252:E252"/>
    <mergeCell ref="F252:G252"/>
    <mergeCell ref="H252:I252"/>
    <mergeCell ref="A377:M377"/>
    <mergeCell ref="A333:M333"/>
    <mergeCell ref="A359:M359"/>
    <mergeCell ref="A360:M360"/>
    <mergeCell ref="F348:G348"/>
    <mergeCell ref="F349:G349"/>
    <mergeCell ref="F350:G350"/>
    <mergeCell ref="F351:G351"/>
    <mergeCell ref="F352:G352"/>
    <mergeCell ref="F353:G353"/>
    <mergeCell ref="B264:C264"/>
    <mergeCell ref="F354:G354"/>
    <mergeCell ref="F356:G356"/>
    <mergeCell ref="F357:G357"/>
    <mergeCell ref="F358:G358"/>
    <mergeCell ref="H335:I342"/>
    <mergeCell ref="H343:I350"/>
    <mergeCell ref="B361:F365"/>
    <mergeCell ref="D264:E264"/>
    <mergeCell ref="F264:G264"/>
    <mergeCell ref="H265:I273"/>
    <mergeCell ref="A210:M210"/>
    <mergeCell ref="H264:I264"/>
    <mergeCell ref="B253:C261"/>
    <mergeCell ref="H253:I261"/>
    <mergeCell ref="A262:M262"/>
    <mergeCell ref="A263:M263"/>
    <mergeCell ref="B265:C273"/>
    <mergeCell ref="B274:C282"/>
    <mergeCell ref="F253:G253"/>
    <mergeCell ref="F254:G254"/>
    <mergeCell ref="F255:G255"/>
    <mergeCell ref="F256:G256"/>
    <mergeCell ref="F257:G257"/>
    <mergeCell ref="F258:G258"/>
    <mergeCell ref="F259:G259"/>
    <mergeCell ref="F260:G260"/>
    <mergeCell ref="F261:G261"/>
    <mergeCell ref="D253:E261"/>
    <mergeCell ref="F265:G265"/>
    <mergeCell ref="F266:G266"/>
    <mergeCell ref="F267:G267"/>
    <mergeCell ref="F268:G268"/>
    <mergeCell ref="F269:G269"/>
    <mergeCell ref="F274:G274"/>
    <mergeCell ref="B252:C252"/>
    <mergeCell ref="B400:E400"/>
    <mergeCell ref="A411:M411"/>
    <mergeCell ref="A412:M412"/>
    <mergeCell ref="B413:F417"/>
    <mergeCell ref="H410:I410"/>
    <mergeCell ref="H400:I400"/>
    <mergeCell ref="B401:E410"/>
    <mergeCell ref="F400:G400"/>
    <mergeCell ref="F401:G401"/>
    <mergeCell ref="F402:G402"/>
    <mergeCell ref="F403:G403"/>
    <mergeCell ref="F404:G404"/>
    <mergeCell ref="F405:G405"/>
    <mergeCell ref="F406:G406"/>
    <mergeCell ref="F407:G407"/>
    <mergeCell ref="F408:G408"/>
    <mergeCell ref="F409:G409"/>
    <mergeCell ref="F410:G410"/>
    <mergeCell ref="D265:E273"/>
    <mergeCell ref="D274:E282"/>
    <mergeCell ref="B307:C307"/>
    <mergeCell ref="D307:E307"/>
    <mergeCell ref="F307:G307"/>
    <mergeCell ref="B521:F525"/>
    <mergeCell ref="B507:E507"/>
    <mergeCell ref="F507:I507"/>
    <mergeCell ref="B508:E516"/>
    <mergeCell ref="F508:I508"/>
    <mergeCell ref="F509:I509"/>
    <mergeCell ref="F510:I510"/>
    <mergeCell ref="A482:M482"/>
    <mergeCell ref="A483:M483"/>
    <mergeCell ref="F516:I516"/>
    <mergeCell ref="A518:A519"/>
    <mergeCell ref="F515:I515"/>
    <mergeCell ref="F511:I511"/>
    <mergeCell ref="F512:I512"/>
    <mergeCell ref="F513:I513"/>
    <mergeCell ref="F514:I514"/>
    <mergeCell ref="B559:F563"/>
    <mergeCell ref="B543:F547"/>
    <mergeCell ref="A557:M557"/>
    <mergeCell ref="A558:M558"/>
    <mergeCell ref="A517:M517"/>
    <mergeCell ref="A520:M520"/>
    <mergeCell ref="A501:M501"/>
    <mergeCell ref="A466:M466"/>
    <mergeCell ref="A430:M430"/>
    <mergeCell ref="A431:M431"/>
    <mergeCell ref="B432:F436"/>
    <mergeCell ref="A449:M449"/>
    <mergeCell ref="B451:F455"/>
    <mergeCell ref="H468:K468"/>
    <mergeCell ref="F489:G489"/>
    <mergeCell ref="H489:I489"/>
    <mergeCell ref="B456:E456"/>
    <mergeCell ref="B474:E481"/>
    <mergeCell ref="F495:G495"/>
    <mergeCell ref="F474:I474"/>
    <mergeCell ref="F475:I475"/>
    <mergeCell ref="F476:I476"/>
    <mergeCell ref="F477:I477"/>
    <mergeCell ref="B489:E489"/>
    <mergeCell ref="F288:G288"/>
    <mergeCell ref="F289:G289"/>
    <mergeCell ref="F290:G290"/>
    <mergeCell ref="F299:G299"/>
    <mergeCell ref="F323:G323"/>
    <mergeCell ref="F291:G291"/>
    <mergeCell ref="F292:G292"/>
    <mergeCell ref="F293:G293"/>
    <mergeCell ref="F294:G294"/>
    <mergeCell ref="F295:G295"/>
    <mergeCell ref="F296:G296"/>
    <mergeCell ref="F297:G297"/>
    <mergeCell ref="F298:G298"/>
    <mergeCell ref="A300:M300"/>
    <mergeCell ref="A301:M301"/>
    <mergeCell ref="B302:F306"/>
    <mergeCell ref="B283:C291"/>
    <mergeCell ref="D283:E291"/>
    <mergeCell ref="H283:I291"/>
    <mergeCell ref="H292:I299"/>
    <mergeCell ref="D292:E299"/>
    <mergeCell ref="B292:C299"/>
    <mergeCell ref="H308:I315"/>
    <mergeCell ref="F317:G317"/>
    <mergeCell ref="A393:M393"/>
    <mergeCell ref="A394:M394"/>
    <mergeCell ref="B395:F399"/>
    <mergeCell ref="F331:G331"/>
    <mergeCell ref="F345:G345"/>
    <mergeCell ref="F346:G346"/>
    <mergeCell ref="H351:I358"/>
    <mergeCell ref="B366:E366"/>
    <mergeCell ref="F366:I366"/>
    <mergeCell ref="H324:I331"/>
    <mergeCell ref="B335:C342"/>
    <mergeCell ref="B343:C350"/>
    <mergeCell ref="B351:C358"/>
    <mergeCell ref="D335:E342"/>
    <mergeCell ref="D343:E350"/>
    <mergeCell ref="D351:E358"/>
    <mergeCell ref="B367:E376"/>
    <mergeCell ref="B384:E384"/>
    <mergeCell ref="F384:I384"/>
    <mergeCell ref="B385:E392"/>
    <mergeCell ref="F385:I385"/>
    <mergeCell ref="F386:I386"/>
    <mergeCell ref="F387:I387"/>
    <mergeCell ref="F388:I388"/>
    <mergeCell ref="B418:E418"/>
    <mergeCell ref="F418:G418"/>
    <mergeCell ref="H418:I418"/>
    <mergeCell ref="H498:I498"/>
    <mergeCell ref="B419:E429"/>
    <mergeCell ref="F419:G419"/>
    <mergeCell ref="F420:G420"/>
    <mergeCell ref="A450:M450"/>
    <mergeCell ref="F421:G421"/>
    <mergeCell ref="F422:G422"/>
    <mergeCell ref="F423:G423"/>
    <mergeCell ref="F424:G424"/>
    <mergeCell ref="F425:G425"/>
    <mergeCell ref="F426:G426"/>
    <mergeCell ref="F427:G427"/>
    <mergeCell ref="F428:G428"/>
    <mergeCell ref="F429:G429"/>
    <mergeCell ref="H420:I420"/>
    <mergeCell ref="H461:I461"/>
    <mergeCell ref="H462:I462"/>
    <mergeCell ref="H458:I458"/>
    <mergeCell ref="H459:I459"/>
    <mergeCell ref="H460:I460"/>
    <mergeCell ref="A467:M467"/>
    <mergeCell ref="H401:I401"/>
    <mergeCell ref="H274:I282"/>
    <mergeCell ref="F275:G275"/>
    <mergeCell ref="F276:G276"/>
    <mergeCell ref="F277:G277"/>
    <mergeCell ref="F278:G278"/>
    <mergeCell ref="F279:G279"/>
    <mergeCell ref="F280:G280"/>
    <mergeCell ref="F281:G281"/>
    <mergeCell ref="F282:G282"/>
    <mergeCell ref="F283:G283"/>
    <mergeCell ref="F284:G284"/>
    <mergeCell ref="F285:G285"/>
    <mergeCell ref="F286:G286"/>
    <mergeCell ref="F287:G287"/>
    <mergeCell ref="F347:G347"/>
    <mergeCell ref="F324:G324"/>
    <mergeCell ref="F325:G325"/>
    <mergeCell ref="F326:G326"/>
    <mergeCell ref="F327:G327"/>
    <mergeCell ref="F328:G328"/>
    <mergeCell ref="F329:G329"/>
    <mergeCell ref="F330:G330"/>
    <mergeCell ref="F376:I376"/>
    <mergeCell ref="F270:G270"/>
    <mergeCell ref="F271:G271"/>
    <mergeCell ref="F272:G272"/>
    <mergeCell ref="F273:G273"/>
    <mergeCell ref="B334:C334"/>
    <mergeCell ref="D334:E334"/>
    <mergeCell ref="F334:G334"/>
    <mergeCell ref="H334:I334"/>
    <mergeCell ref="B308:C315"/>
    <mergeCell ref="B316:C323"/>
    <mergeCell ref="B324:C331"/>
    <mergeCell ref="D308:E315"/>
    <mergeCell ref="D316:E323"/>
    <mergeCell ref="D324:E331"/>
    <mergeCell ref="F308:G308"/>
    <mergeCell ref="F309:G309"/>
    <mergeCell ref="F310:G310"/>
    <mergeCell ref="F311:G311"/>
    <mergeCell ref="F312:G312"/>
    <mergeCell ref="F313:G313"/>
    <mergeCell ref="F320:G320"/>
    <mergeCell ref="F321:G321"/>
    <mergeCell ref="F322:G322"/>
    <mergeCell ref="H307:I307"/>
    <mergeCell ref="F389:I389"/>
    <mergeCell ref="F390:I390"/>
    <mergeCell ref="F391:I391"/>
    <mergeCell ref="F392:I392"/>
    <mergeCell ref="F367:I367"/>
    <mergeCell ref="F368:I368"/>
    <mergeCell ref="F369:I369"/>
    <mergeCell ref="F370:I370"/>
    <mergeCell ref="F371:I371"/>
    <mergeCell ref="F372:I372"/>
    <mergeCell ref="F373:I373"/>
    <mergeCell ref="F374:I374"/>
    <mergeCell ref="F375:I375"/>
    <mergeCell ref="A378:M378"/>
    <mergeCell ref="B379:F383"/>
    <mergeCell ref="B548:E548"/>
    <mergeCell ref="F548:I548"/>
    <mergeCell ref="B438:E448"/>
    <mergeCell ref="H432:K432"/>
    <mergeCell ref="F438:I438"/>
    <mergeCell ref="F439:I439"/>
    <mergeCell ref="F440:I440"/>
    <mergeCell ref="F441:I441"/>
    <mergeCell ref="F442:I442"/>
    <mergeCell ref="F443:I443"/>
    <mergeCell ref="F444:I444"/>
    <mergeCell ref="F445:I445"/>
    <mergeCell ref="F446:I446"/>
    <mergeCell ref="F447:I447"/>
    <mergeCell ref="F448:I448"/>
    <mergeCell ref="B457:E465"/>
    <mergeCell ref="B437:E437"/>
    <mergeCell ref="F437:I437"/>
    <mergeCell ref="H463:I463"/>
    <mergeCell ref="H464:I464"/>
    <mergeCell ref="H465:I465"/>
    <mergeCell ref="B526:E526"/>
    <mergeCell ref="F526:I526"/>
    <mergeCell ref="F463:G463"/>
    <mergeCell ref="H402:I402"/>
    <mergeCell ref="H403:I403"/>
    <mergeCell ref="H404:I404"/>
    <mergeCell ref="H405:I405"/>
    <mergeCell ref="H406:I406"/>
    <mergeCell ref="H407:I407"/>
    <mergeCell ref="H408:I408"/>
    <mergeCell ref="H409:I409"/>
    <mergeCell ref="H419:I419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29:I429"/>
    <mergeCell ref="F464:G464"/>
    <mergeCell ref="F465:G465"/>
    <mergeCell ref="B484:F488"/>
    <mergeCell ref="F456:G456"/>
    <mergeCell ref="H456:I456"/>
    <mergeCell ref="F457:G457"/>
    <mergeCell ref="F458:G458"/>
    <mergeCell ref="F459:G459"/>
    <mergeCell ref="F460:G460"/>
    <mergeCell ref="F461:G461"/>
    <mergeCell ref="F462:G462"/>
    <mergeCell ref="H457:I457"/>
    <mergeCell ref="F478:I478"/>
    <mergeCell ref="F479:I479"/>
    <mergeCell ref="F480:I480"/>
    <mergeCell ref="F481:I481"/>
    <mergeCell ref="B468:F472"/>
    <mergeCell ref="B473:E473"/>
    <mergeCell ref="F473:I473"/>
    <mergeCell ref="F532:I532"/>
    <mergeCell ref="F533:I533"/>
    <mergeCell ref="F534:I534"/>
    <mergeCell ref="F535:I535"/>
    <mergeCell ref="F496:G496"/>
    <mergeCell ref="F497:G497"/>
    <mergeCell ref="F498:G498"/>
    <mergeCell ref="B490:E498"/>
    <mergeCell ref="B499:I499"/>
    <mergeCell ref="H490:I490"/>
    <mergeCell ref="H491:I491"/>
    <mergeCell ref="H492:I492"/>
    <mergeCell ref="H493:I493"/>
    <mergeCell ref="H494:I494"/>
    <mergeCell ref="H495:I495"/>
    <mergeCell ref="H496:I496"/>
    <mergeCell ref="H497:I497"/>
    <mergeCell ref="F490:G490"/>
    <mergeCell ref="F491:G491"/>
    <mergeCell ref="F492:G492"/>
    <mergeCell ref="F493:G493"/>
    <mergeCell ref="F494:G494"/>
    <mergeCell ref="B502:F506"/>
    <mergeCell ref="A500:M500"/>
    <mergeCell ref="A211:M211"/>
    <mergeCell ref="B212:F216"/>
    <mergeCell ref="F553:I553"/>
    <mergeCell ref="F554:I554"/>
    <mergeCell ref="F555:I555"/>
    <mergeCell ref="F556:I556"/>
    <mergeCell ref="B549:E556"/>
    <mergeCell ref="F536:I536"/>
    <mergeCell ref="F537:I537"/>
    <mergeCell ref="F538:I538"/>
    <mergeCell ref="F539:I539"/>
    <mergeCell ref="F540:I540"/>
    <mergeCell ref="F549:I549"/>
    <mergeCell ref="F550:I550"/>
    <mergeCell ref="F551:I551"/>
    <mergeCell ref="F552:I552"/>
    <mergeCell ref="A541:M541"/>
    <mergeCell ref="A542:M542"/>
    <mergeCell ref="B527:E540"/>
    <mergeCell ref="F527:I527"/>
    <mergeCell ref="F528:I528"/>
    <mergeCell ref="F529:I529"/>
    <mergeCell ref="F530:I530"/>
    <mergeCell ref="F531:I531"/>
    <mergeCell ref="A217:C217"/>
    <mergeCell ref="F217:I217"/>
    <mergeCell ref="F219:I219"/>
    <mergeCell ref="F220:I220"/>
    <mergeCell ref="F221:I221"/>
    <mergeCell ref="F222:I222"/>
    <mergeCell ref="F223:I223"/>
    <mergeCell ref="F224:I224"/>
    <mergeCell ref="A219:C219"/>
    <mergeCell ref="A220:C220"/>
    <mergeCell ref="A221:C221"/>
    <mergeCell ref="A222:C222"/>
    <mergeCell ref="A223:C223"/>
    <mergeCell ref="A224:C224"/>
    <mergeCell ref="A244:B244"/>
    <mergeCell ref="A226:M226"/>
    <mergeCell ref="A227:M227"/>
    <mergeCell ref="A229:B229"/>
    <mergeCell ref="A230:B230"/>
    <mergeCell ref="A231:B231"/>
    <mergeCell ref="D218:D225"/>
    <mergeCell ref="E218:E225"/>
    <mergeCell ref="F225:I225"/>
    <mergeCell ref="A225:C225"/>
    <mergeCell ref="A228:B228"/>
    <mergeCell ref="F228:I228"/>
    <mergeCell ref="F229:I229"/>
    <mergeCell ref="F230:I230"/>
    <mergeCell ref="F231:I231"/>
    <mergeCell ref="A218:C218"/>
    <mergeCell ref="F218:I218"/>
    <mergeCell ref="E229:E236"/>
    <mergeCell ref="F232:I232"/>
    <mergeCell ref="F233:I233"/>
    <mergeCell ref="F234:I234"/>
    <mergeCell ref="F235:I235"/>
    <mergeCell ref="F236:I236"/>
    <mergeCell ref="A245:M245"/>
    <mergeCell ref="F240:I240"/>
    <mergeCell ref="A238:B238"/>
    <mergeCell ref="A239:B239"/>
    <mergeCell ref="A240:B240"/>
    <mergeCell ref="E237:E244"/>
    <mergeCell ref="D229:D244"/>
    <mergeCell ref="C229:C244"/>
    <mergeCell ref="F237:I237"/>
    <mergeCell ref="F238:I238"/>
    <mergeCell ref="F239:I239"/>
    <mergeCell ref="A232:B232"/>
    <mergeCell ref="A233:B233"/>
    <mergeCell ref="A234:B234"/>
    <mergeCell ref="A235:B235"/>
    <mergeCell ref="A236:B236"/>
    <mergeCell ref="A237:B237"/>
    <mergeCell ref="F241:I241"/>
    <mergeCell ref="F242:I242"/>
    <mergeCell ref="F243:I243"/>
    <mergeCell ref="F244:I244"/>
    <mergeCell ref="A241:B241"/>
    <mergeCell ref="A242:B242"/>
    <mergeCell ref="A243:B243"/>
    <mergeCell ref="B681:C681"/>
    <mergeCell ref="A665:M665"/>
    <mergeCell ref="A666:M666"/>
    <mergeCell ref="B667:F671"/>
    <mergeCell ref="B672:C672"/>
    <mergeCell ref="E672:F672"/>
    <mergeCell ref="H672:I672"/>
    <mergeCell ref="G673:G696"/>
    <mergeCell ref="H673:I673"/>
    <mergeCell ref="H674:I674"/>
    <mergeCell ref="H675:I675"/>
    <mergeCell ref="H676:I676"/>
    <mergeCell ref="H677:I677"/>
    <mergeCell ref="H678:I678"/>
    <mergeCell ref="H679:I679"/>
    <mergeCell ref="H680:I680"/>
    <mergeCell ref="H681:I681"/>
    <mergeCell ref="H682:I682"/>
    <mergeCell ref="H683:I683"/>
    <mergeCell ref="H684:I684"/>
    <mergeCell ref="H685:I685"/>
    <mergeCell ref="H686:I686"/>
    <mergeCell ref="H687:I687"/>
    <mergeCell ref="E685:F687"/>
    <mergeCell ref="E673:F675"/>
    <mergeCell ref="B673:C673"/>
    <mergeCell ref="B674:C674"/>
    <mergeCell ref="B675:C675"/>
    <mergeCell ref="B676:C676"/>
    <mergeCell ref="B677:C677"/>
    <mergeCell ref="B678:C678"/>
    <mergeCell ref="B679:C679"/>
    <mergeCell ref="B680:C680"/>
    <mergeCell ref="H690:I690"/>
    <mergeCell ref="H691:I691"/>
    <mergeCell ref="H692:I692"/>
    <mergeCell ref="H693:I693"/>
    <mergeCell ref="H694:I694"/>
    <mergeCell ref="H695:I695"/>
    <mergeCell ref="H696:I696"/>
    <mergeCell ref="E679:F681"/>
    <mergeCell ref="E676:F678"/>
    <mergeCell ref="E682:F684"/>
    <mergeCell ref="B682:C682"/>
    <mergeCell ref="B683:C683"/>
    <mergeCell ref="B684:C684"/>
    <mergeCell ref="B685:C685"/>
    <mergeCell ref="B686:C686"/>
    <mergeCell ref="B687:C687"/>
    <mergeCell ref="A698:B698"/>
    <mergeCell ref="C698:I698"/>
    <mergeCell ref="A697:B697"/>
    <mergeCell ref="C697:I697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96:C696"/>
    <mergeCell ref="E694:F696"/>
    <mergeCell ref="E691:F693"/>
    <mergeCell ref="E688:F690"/>
    <mergeCell ref="H688:I688"/>
    <mergeCell ref="H689:I689"/>
  </mergeCells>
  <hyperlinks>
    <hyperlink ref="N1" location="СОДЕРЖАНИЕ!A1" display="назад в оглавление" xr:uid="{00000000-0004-0000-0500-000000000000}"/>
  </hyperlinks>
  <pageMargins left="0.19685039370078741" right="0.19685039370078741" top="0.31496062992125984" bottom="0.27559055118110237" header="0.31496062992125984" footer="0.31496062992125984"/>
  <pageSetup paperSize="9" scale="37" orientation="landscape" verticalDpi="1200" r:id="rId1"/>
  <rowBreaks count="9" manualBreakCount="9">
    <brk id="70" max="12" man="1"/>
    <brk id="107" max="12" man="1"/>
    <brk id="187" max="12" man="1"/>
    <brk id="245" max="12" man="1"/>
    <brk id="262" max="12" man="1"/>
    <brk id="300" max="12" man="1"/>
    <brk id="377" max="12" man="1"/>
    <brk id="449" max="12" man="1"/>
    <brk id="517" max="12" man="1"/>
  </rowBreaks>
  <ignoredErrors>
    <ignoredError sqref="D106:E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C0"/>
  </sheetPr>
  <dimension ref="A1:V251"/>
  <sheetViews>
    <sheetView view="pageBreakPreview" zoomScaleNormal="100" zoomScaleSheetLayoutView="100" workbookViewId="0"/>
  </sheetViews>
  <sheetFormatPr defaultRowHeight="15"/>
  <cols>
    <col min="1" max="1" width="22.5703125" style="10" customWidth="1"/>
    <col min="2" max="6" width="12.7109375" style="10" customWidth="1"/>
    <col min="7" max="9" width="14.7109375" style="10" customWidth="1"/>
    <col min="10" max="10" width="14.7109375" style="13" customWidth="1"/>
    <col min="11" max="11" width="14.7109375" style="22" customWidth="1"/>
    <col min="12" max="12" width="14.7109375" style="11" customWidth="1"/>
    <col min="13" max="16384" width="9.140625" style="11"/>
  </cols>
  <sheetData>
    <row r="1" spans="1:17" s="199" customFormat="1" ht="39.950000000000003" customHeight="1">
      <c r="A1" s="226"/>
      <c r="B1" s="226"/>
      <c r="C1" s="226"/>
      <c r="D1" s="226"/>
      <c r="E1" s="226"/>
      <c r="F1" s="226"/>
      <c r="G1" s="226"/>
      <c r="H1" s="226"/>
      <c r="I1" s="227"/>
      <c r="J1" s="228"/>
      <c r="K1" s="226"/>
      <c r="L1" s="226"/>
      <c r="M1" s="229" t="s">
        <v>331</v>
      </c>
    </row>
    <row r="2" spans="1:17" s="200" customFormat="1" ht="39.950000000000003" customHeight="1">
      <c r="A2" s="226"/>
      <c r="B2" s="226"/>
      <c r="C2" s="226"/>
      <c r="D2" s="226"/>
      <c r="E2" s="226"/>
      <c r="F2" s="226"/>
      <c r="G2" s="226"/>
      <c r="H2" s="226"/>
      <c r="I2" s="227"/>
      <c r="J2" s="228"/>
      <c r="K2" s="431" t="s">
        <v>942</v>
      </c>
      <c r="L2" s="431"/>
      <c r="M2" s="201"/>
    </row>
    <row r="3" spans="1:17" s="200" customFormat="1" ht="39.950000000000003" customHeight="1">
      <c r="A3" s="226"/>
      <c r="B3" s="226"/>
      <c r="C3" s="226"/>
      <c r="D3" s="226"/>
      <c r="E3" s="226"/>
      <c r="F3" s="226"/>
      <c r="G3" s="226"/>
      <c r="H3" s="226"/>
      <c r="I3" s="227"/>
      <c r="J3" s="228"/>
      <c r="K3" s="432">
        <v>0</v>
      </c>
      <c r="L3" s="432"/>
      <c r="M3" s="201"/>
    </row>
    <row r="4" spans="1:17" ht="15" customHeight="1">
      <c r="A4" s="57" t="s">
        <v>275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17" s="197" customFormat="1" ht="16.5" customHeight="1">
      <c r="A5" s="204"/>
      <c r="B5" s="428" t="s">
        <v>1497</v>
      </c>
      <c r="C5" s="428"/>
      <c r="D5" s="428"/>
      <c r="E5" s="428"/>
      <c r="F5" s="428"/>
      <c r="G5" s="205"/>
      <c r="H5" s="223"/>
      <c r="I5" s="206"/>
      <c r="J5" s="207"/>
      <c r="K5" s="208"/>
      <c r="L5" s="209"/>
    </row>
    <row r="6" spans="1:17" s="197" customFormat="1" ht="16.5" customHeight="1">
      <c r="A6" s="210"/>
      <c r="B6" s="429"/>
      <c r="C6" s="429"/>
      <c r="D6" s="429"/>
      <c r="E6" s="429"/>
      <c r="F6" s="429"/>
      <c r="G6" s="211"/>
      <c r="H6" s="224"/>
      <c r="I6" s="212"/>
      <c r="J6" s="213"/>
      <c r="K6" s="214"/>
      <c r="L6" s="215"/>
    </row>
    <row r="7" spans="1:17" s="197" customFormat="1" ht="16.5" customHeight="1">
      <c r="A7" s="210"/>
      <c r="B7" s="429"/>
      <c r="C7" s="429"/>
      <c r="D7" s="429"/>
      <c r="E7" s="429"/>
      <c r="F7" s="429"/>
      <c r="G7" s="211"/>
      <c r="H7" s="224"/>
      <c r="I7" s="212"/>
      <c r="J7" s="213"/>
      <c r="K7" s="214"/>
      <c r="L7" s="215"/>
    </row>
    <row r="8" spans="1:17" s="197" customFormat="1" ht="16.5" customHeight="1">
      <c r="A8" s="210"/>
      <c r="B8" s="429"/>
      <c r="C8" s="429"/>
      <c r="D8" s="429"/>
      <c r="E8" s="429"/>
      <c r="F8" s="429"/>
      <c r="G8" s="211"/>
      <c r="H8" s="224"/>
      <c r="I8" s="212"/>
      <c r="J8" s="213"/>
      <c r="K8" s="214"/>
      <c r="L8" s="215"/>
    </row>
    <row r="9" spans="1:17" s="197" customFormat="1" ht="16.5" customHeight="1">
      <c r="A9" s="210"/>
      <c r="B9" s="430"/>
      <c r="C9" s="430"/>
      <c r="D9" s="430"/>
      <c r="E9" s="430"/>
      <c r="F9" s="430"/>
      <c r="G9" s="211"/>
      <c r="H9" s="224"/>
      <c r="I9" s="212"/>
      <c r="J9" s="213"/>
      <c r="K9" s="214"/>
      <c r="L9" s="215"/>
    </row>
    <row r="10" spans="1:17" s="199" customFormat="1" ht="41.1" customHeight="1">
      <c r="A10" s="67" t="s">
        <v>77</v>
      </c>
      <c r="B10" s="68" t="s">
        <v>1252</v>
      </c>
      <c r="C10" s="483" t="s">
        <v>1332</v>
      </c>
      <c r="D10" s="484"/>
      <c r="E10" s="483" t="s">
        <v>1331</v>
      </c>
      <c r="F10" s="484"/>
      <c r="G10" s="483" t="s">
        <v>1334</v>
      </c>
      <c r="H10" s="484"/>
      <c r="I10" s="74" t="s">
        <v>893</v>
      </c>
      <c r="J10" s="74" t="s">
        <v>894</v>
      </c>
      <c r="K10" s="75"/>
      <c r="L10" s="75"/>
    </row>
    <row r="11" spans="1:17" ht="15" customHeight="1">
      <c r="A11" s="36" t="s">
        <v>735</v>
      </c>
      <c r="B11" s="232">
        <v>100</v>
      </c>
      <c r="C11" s="517" t="s">
        <v>1500</v>
      </c>
      <c r="D11" s="535"/>
      <c r="E11" s="533" t="s">
        <v>1499</v>
      </c>
      <c r="F11" s="519"/>
      <c r="G11" s="517" t="s">
        <v>1501</v>
      </c>
      <c r="H11" s="535"/>
      <c r="I11" s="236">
        <v>2.4700000000000002</v>
      </c>
      <c r="J11" s="202">
        <f t="shared" ref="J11:J14" si="0">I11*0.9*60</f>
        <v>133.38000000000002</v>
      </c>
      <c r="K11" s="237"/>
      <c r="L11" s="237"/>
    </row>
    <row r="12" spans="1:17" ht="15" customHeight="1">
      <c r="A12" s="36" t="s">
        <v>736</v>
      </c>
      <c r="B12" s="232">
        <v>125</v>
      </c>
      <c r="C12" s="536"/>
      <c r="D12" s="538"/>
      <c r="E12" s="520"/>
      <c r="F12" s="522"/>
      <c r="G12" s="536"/>
      <c r="H12" s="538"/>
      <c r="I12" s="236">
        <v>2.84</v>
      </c>
      <c r="J12" s="202">
        <f t="shared" si="0"/>
        <v>153.36000000000001</v>
      </c>
      <c r="K12" s="237"/>
      <c r="L12" s="237"/>
      <c r="Q12"/>
    </row>
    <row r="13" spans="1:17" ht="15" customHeight="1">
      <c r="A13" s="36" t="s">
        <v>737</v>
      </c>
      <c r="B13" s="232">
        <v>160</v>
      </c>
      <c r="C13" s="536"/>
      <c r="D13" s="538"/>
      <c r="E13" s="520"/>
      <c r="F13" s="522"/>
      <c r="G13" s="536"/>
      <c r="H13" s="538"/>
      <c r="I13" s="236">
        <v>3.82</v>
      </c>
      <c r="J13" s="202">
        <f t="shared" si="0"/>
        <v>206.27999999999997</v>
      </c>
      <c r="K13" s="237"/>
      <c r="L13" s="237"/>
    </row>
    <row r="14" spans="1:17" ht="15" customHeight="1">
      <c r="A14" s="36" t="s">
        <v>738</v>
      </c>
      <c r="B14" s="232">
        <v>200</v>
      </c>
      <c r="C14" s="539"/>
      <c r="D14" s="541"/>
      <c r="E14" s="523"/>
      <c r="F14" s="525"/>
      <c r="G14" s="539"/>
      <c r="H14" s="541"/>
      <c r="I14" s="236">
        <v>4.7300000000000004</v>
      </c>
      <c r="J14" s="202">
        <f t="shared" si="0"/>
        <v>255.42000000000004</v>
      </c>
      <c r="K14" s="237"/>
      <c r="L14" s="237"/>
    </row>
    <row r="15" spans="1:17" s="197" customFormat="1" ht="15" customHeight="1">
      <c r="A15" s="76"/>
      <c r="B15" s="76"/>
      <c r="C15" s="76"/>
      <c r="D15" s="76"/>
      <c r="E15" s="76"/>
      <c r="F15" s="76"/>
      <c r="G15" s="76"/>
      <c r="H15" s="76"/>
      <c r="I15" s="77"/>
      <c r="J15" s="77"/>
      <c r="K15" s="78"/>
      <c r="L15" s="78"/>
    </row>
    <row r="16" spans="1:17" ht="15" customHeight="1">
      <c r="A16" s="57" t="s">
        <v>561</v>
      </c>
      <c r="B16" s="163"/>
      <c r="C16" s="163"/>
      <c r="D16" s="163"/>
      <c r="E16" s="163"/>
      <c r="F16" s="163"/>
      <c r="G16" s="163"/>
      <c r="H16" s="163"/>
      <c r="I16" s="164"/>
      <c r="J16" s="165"/>
      <c r="K16" s="166"/>
      <c r="L16" s="167"/>
    </row>
    <row r="17" spans="1:17" s="197" customFormat="1" ht="16.5" customHeight="1">
      <c r="A17" s="204"/>
      <c r="B17" s="428" t="s">
        <v>1498</v>
      </c>
      <c r="C17" s="428"/>
      <c r="D17" s="428"/>
      <c r="E17" s="428"/>
      <c r="F17" s="428"/>
      <c r="G17" s="205"/>
      <c r="H17" s="223"/>
      <c r="I17" s="206"/>
      <c r="J17" s="207"/>
      <c r="K17" s="208"/>
      <c r="L17" s="209"/>
    </row>
    <row r="18" spans="1:17" s="197" customFormat="1" ht="16.5" customHeight="1">
      <c r="A18" s="210"/>
      <c r="B18" s="429"/>
      <c r="C18" s="429"/>
      <c r="D18" s="429"/>
      <c r="E18" s="429"/>
      <c r="F18" s="429"/>
      <c r="G18" s="211"/>
      <c r="H18" s="224"/>
      <c r="I18" s="212"/>
      <c r="J18" s="213"/>
      <c r="K18" s="214"/>
      <c r="L18" s="215"/>
    </row>
    <row r="19" spans="1:17" s="197" customFormat="1" ht="16.5" customHeight="1">
      <c r="A19" s="210"/>
      <c r="B19" s="429"/>
      <c r="C19" s="429"/>
      <c r="D19" s="429"/>
      <c r="E19" s="429"/>
      <c r="F19" s="429"/>
      <c r="G19" s="211"/>
      <c r="H19" s="224"/>
      <c r="I19" s="212"/>
      <c r="J19" s="213"/>
      <c r="K19" s="214"/>
      <c r="L19" s="215"/>
    </row>
    <row r="20" spans="1:17" s="197" customFormat="1" ht="16.5" customHeight="1">
      <c r="A20" s="210"/>
      <c r="B20" s="429"/>
      <c r="C20" s="429"/>
      <c r="D20" s="429"/>
      <c r="E20" s="429"/>
      <c r="F20" s="429"/>
      <c r="G20" s="211"/>
      <c r="H20" s="224"/>
      <c r="I20" s="212"/>
      <c r="J20" s="213"/>
      <c r="K20" s="214"/>
      <c r="L20" s="215"/>
    </row>
    <row r="21" spans="1:17" s="197" customFormat="1" ht="16.5" customHeight="1">
      <c r="A21" s="210"/>
      <c r="B21" s="430"/>
      <c r="C21" s="430"/>
      <c r="D21" s="430"/>
      <c r="E21" s="430"/>
      <c r="F21" s="430"/>
      <c r="G21" s="211"/>
      <c r="H21" s="224"/>
      <c r="I21" s="212"/>
      <c r="J21" s="213"/>
      <c r="K21" s="214"/>
      <c r="L21" s="215"/>
    </row>
    <row r="22" spans="1:17" s="199" customFormat="1" ht="41.1" customHeight="1">
      <c r="A22" s="67" t="s">
        <v>77</v>
      </c>
      <c r="B22" s="68" t="s">
        <v>1252</v>
      </c>
      <c r="C22" s="483" t="s">
        <v>1332</v>
      </c>
      <c r="D22" s="484"/>
      <c r="E22" s="483" t="s">
        <v>1331</v>
      </c>
      <c r="F22" s="484"/>
      <c r="G22" s="483" t="s">
        <v>1334</v>
      </c>
      <c r="H22" s="484"/>
      <c r="I22" s="74" t="s">
        <v>893</v>
      </c>
      <c r="J22" s="74" t="s">
        <v>894</v>
      </c>
      <c r="K22" s="75"/>
      <c r="L22" s="75"/>
    </row>
    <row r="23" spans="1:17" ht="15" customHeight="1">
      <c r="A23" s="36" t="s">
        <v>1427</v>
      </c>
      <c r="B23" s="232">
        <v>100</v>
      </c>
      <c r="C23" s="517" t="s">
        <v>1500</v>
      </c>
      <c r="D23" s="535"/>
      <c r="E23" s="533" t="s">
        <v>1499</v>
      </c>
      <c r="F23" s="519"/>
      <c r="G23" s="517" t="s">
        <v>1501</v>
      </c>
      <c r="H23" s="535"/>
      <c r="I23" s="202">
        <v>146.00636363636363</v>
      </c>
      <c r="J23" s="202">
        <v>136.45454545454544</v>
      </c>
      <c r="K23" s="238"/>
      <c r="L23" s="238"/>
    </row>
    <row r="24" spans="1:17" ht="15" customHeight="1">
      <c r="A24" s="36" t="s">
        <v>1428</v>
      </c>
      <c r="B24" s="232">
        <v>125</v>
      </c>
      <c r="C24" s="536"/>
      <c r="D24" s="538"/>
      <c r="E24" s="520"/>
      <c r="F24" s="522"/>
      <c r="G24" s="536"/>
      <c r="H24" s="538"/>
      <c r="I24" s="202">
        <v>168.08727272727273</v>
      </c>
      <c r="J24" s="202">
        <v>157.09090909090909</v>
      </c>
      <c r="K24" s="238"/>
      <c r="L24" s="238"/>
    </row>
    <row r="25" spans="1:17" ht="15" customHeight="1">
      <c r="A25" s="36" t="s">
        <v>1429</v>
      </c>
      <c r="B25" s="232">
        <v>160</v>
      </c>
      <c r="C25" s="536"/>
      <c r="D25" s="538"/>
      <c r="E25" s="520"/>
      <c r="F25" s="522"/>
      <c r="G25" s="536"/>
      <c r="H25" s="538"/>
      <c r="I25" s="202">
        <v>223.76618181818182</v>
      </c>
      <c r="J25" s="202">
        <v>209.12727272727273</v>
      </c>
      <c r="K25" s="238"/>
      <c r="L25" s="238"/>
    </row>
    <row r="26" spans="1:17" ht="15" customHeight="1">
      <c r="A26" s="36" t="s">
        <v>1430</v>
      </c>
      <c r="B26" s="232">
        <v>200</v>
      </c>
      <c r="C26" s="539"/>
      <c r="D26" s="541"/>
      <c r="E26" s="523"/>
      <c r="F26" s="525"/>
      <c r="G26" s="539"/>
      <c r="H26" s="541"/>
      <c r="I26" s="202">
        <v>285.80672727272724</v>
      </c>
      <c r="J26" s="202">
        <v>267.10909090909087</v>
      </c>
      <c r="K26" s="238"/>
      <c r="L26" s="238"/>
    </row>
    <row r="27" spans="1:17" s="197" customFormat="1" ht="15" customHeight="1">
      <c r="A27" s="76"/>
      <c r="B27" s="76"/>
      <c r="C27" s="76"/>
      <c r="D27" s="76"/>
      <c r="E27" s="76"/>
      <c r="F27" s="76"/>
      <c r="G27" s="76"/>
      <c r="H27" s="76"/>
      <c r="I27" s="77"/>
      <c r="J27" s="77"/>
      <c r="K27" s="78"/>
      <c r="L27" s="78"/>
    </row>
    <row r="28" spans="1:17" ht="15" customHeight="1">
      <c r="A28" s="57" t="s">
        <v>793</v>
      </c>
      <c r="B28" s="163"/>
      <c r="C28" s="163"/>
      <c r="D28" s="163"/>
      <c r="E28" s="163"/>
      <c r="F28" s="163"/>
      <c r="G28" s="163"/>
      <c r="H28" s="163"/>
      <c r="I28" s="164"/>
      <c r="J28" s="165"/>
      <c r="K28" s="166"/>
      <c r="L28" s="167"/>
    </row>
    <row r="29" spans="1:17" s="197" customFormat="1" ht="16.5" customHeight="1">
      <c r="A29" s="204"/>
      <c r="B29" s="428" t="s">
        <v>2186</v>
      </c>
      <c r="C29" s="428"/>
      <c r="D29" s="428"/>
      <c r="E29" s="428"/>
      <c r="F29" s="428"/>
      <c r="G29" s="205"/>
      <c r="H29" s="223"/>
      <c r="I29" s="206"/>
      <c r="J29" s="207"/>
      <c r="K29" s="208"/>
      <c r="L29" s="209"/>
    </row>
    <row r="30" spans="1:17" s="197" customFormat="1" ht="16.5" customHeight="1">
      <c r="A30" s="210"/>
      <c r="B30" s="429"/>
      <c r="C30" s="429"/>
      <c r="D30" s="429"/>
      <c r="E30" s="429"/>
      <c r="F30" s="429"/>
      <c r="G30" s="211"/>
      <c r="H30" s="224"/>
      <c r="I30" s="212"/>
      <c r="J30" s="213"/>
      <c r="K30" s="214"/>
      <c r="L30" s="215"/>
    </row>
    <row r="31" spans="1:17" s="197" customFormat="1" ht="16.5" customHeight="1">
      <c r="A31" s="210"/>
      <c r="B31" s="429"/>
      <c r="C31" s="429"/>
      <c r="D31" s="429"/>
      <c r="E31" s="429"/>
      <c r="F31" s="429"/>
      <c r="G31" s="211"/>
      <c r="H31" s="224"/>
      <c r="I31" s="212"/>
      <c r="J31" s="213"/>
      <c r="K31" s="214"/>
      <c r="L31" s="215"/>
    </row>
    <row r="32" spans="1:17" s="197" customFormat="1" ht="16.5" customHeight="1">
      <c r="A32" s="210"/>
      <c r="B32" s="429"/>
      <c r="C32" s="429"/>
      <c r="D32" s="429"/>
      <c r="E32" s="429"/>
      <c r="F32" s="429"/>
      <c r="G32" s="211"/>
      <c r="H32" s="224"/>
      <c r="I32" s="212"/>
      <c r="J32" s="213"/>
      <c r="K32" s="214"/>
      <c r="L32" s="215"/>
      <c r="Q32"/>
    </row>
    <row r="33" spans="1:17" s="197" customFormat="1" ht="16.5" customHeight="1">
      <c r="A33" s="210"/>
      <c r="B33" s="430"/>
      <c r="C33" s="430"/>
      <c r="D33" s="430"/>
      <c r="E33" s="430"/>
      <c r="F33" s="430"/>
      <c r="G33" s="211"/>
      <c r="H33" s="224"/>
      <c r="I33" s="212"/>
      <c r="J33" s="213"/>
      <c r="K33" s="214"/>
      <c r="L33" s="215"/>
    </row>
    <row r="34" spans="1:17" s="199" customFormat="1" ht="41.1" customHeight="1">
      <c r="A34" s="67" t="s">
        <v>77</v>
      </c>
      <c r="B34" s="68" t="s">
        <v>1252</v>
      </c>
      <c r="C34" s="483" t="s">
        <v>1332</v>
      </c>
      <c r="D34" s="484"/>
      <c r="E34" s="483" t="s">
        <v>1331</v>
      </c>
      <c r="F34" s="484"/>
      <c r="G34" s="483" t="s">
        <v>1334</v>
      </c>
      <c r="H34" s="484"/>
      <c r="I34" s="74" t="s">
        <v>893</v>
      </c>
      <c r="J34" s="74" t="s">
        <v>894</v>
      </c>
      <c r="K34" s="75"/>
      <c r="L34" s="75"/>
      <c r="Q34"/>
    </row>
    <row r="35" spans="1:17" ht="15" customHeight="1">
      <c r="A35" s="36" t="s">
        <v>681</v>
      </c>
      <c r="B35" s="232">
        <v>100</v>
      </c>
      <c r="C35" s="517" t="s">
        <v>1502</v>
      </c>
      <c r="D35" s="535"/>
      <c r="E35" s="517" t="s">
        <v>1504</v>
      </c>
      <c r="F35" s="535"/>
      <c r="G35" s="517" t="s">
        <v>1501</v>
      </c>
      <c r="H35" s="535"/>
      <c r="I35" s="236">
        <v>2.7423709090909094</v>
      </c>
      <c r="J35" s="202">
        <f t="shared" ref="J35:J38" si="1">I35*0.9*60</f>
        <v>148.08802909090912</v>
      </c>
      <c r="K35" s="237"/>
      <c r="L35" s="237"/>
    </row>
    <row r="36" spans="1:17" ht="15" customHeight="1">
      <c r="A36" s="36" t="s">
        <v>682</v>
      </c>
      <c r="B36" s="232">
        <v>125</v>
      </c>
      <c r="C36" s="536"/>
      <c r="D36" s="538"/>
      <c r="E36" s="536"/>
      <c r="F36" s="538"/>
      <c r="G36" s="536"/>
      <c r="H36" s="538"/>
      <c r="I36" s="236">
        <v>3.4791272727272728</v>
      </c>
      <c r="J36" s="202">
        <f t="shared" si="1"/>
        <v>187.87287272727272</v>
      </c>
      <c r="K36" s="237"/>
      <c r="L36" s="237"/>
    </row>
    <row r="37" spans="1:17" ht="15" customHeight="1">
      <c r="A37" s="36" t="s">
        <v>683</v>
      </c>
      <c r="B37" s="232">
        <v>160</v>
      </c>
      <c r="C37" s="536"/>
      <c r="D37" s="538"/>
      <c r="E37" s="536"/>
      <c r="F37" s="538"/>
      <c r="G37" s="536"/>
      <c r="H37" s="538"/>
      <c r="I37" s="236">
        <v>5.6075345454545458</v>
      </c>
      <c r="J37" s="202">
        <f t="shared" si="1"/>
        <v>302.80686545454546</v>
      </c>
      <c r="K37" s="237"/>
      <c r="L37" s="237"/>
    </row>
    <row r="38" spans="1:17" ht="15" customHeight="1">
      <c r="A38" s="36" t="s">
        <v>684</v>
      </c>
      <c r="B38" s="232">
        <v>200</v>
      </c>
      <c r="C38" s="539"/>
      <c r="D38" s="541"/>
      <c r="E38" s="539"/>
      <c r="F38" s="541"/>
      <c r="G38" s="539"/>
      <c r="H38" s="541"/>
      <c r="I38" s="236">
        <v>7.2857018181818196</v>
      </c>
      <c r="J38" s="202">
        <f t="shared" si="1"/>
        <v>393.42789818181825</v>
      </c>
      <c r="K38" s="237"/>
      <c r="L38" s="237"/>
    </row>
    <row r="39" spans="1:17" s="197" customFormat="1" ht="15" customHeight="1">
      <c r="A39" s="76"/>
      <c r="B39" s="76"/>
      <c r="C39" s="76"/>
      <c r="D39" s="76"/>
      <c r="E39" s="76"/>
      <c r="F39" s="76"/>
      <c r="G39" s="76"/>
      <c r="H39" s="76"/>
      <c r="I39" s="77"/>
      <c r="J39" s="77"/>
      <c r="K39" s="78"/>
      <c r="L39" s="78"/>
    </row>
    <row r="40" spans="1:17" ht="15" customHeight="1">
      <c r="A40" s="57" t="s">
        <v>794</v>
      </c>
      <c r="B40" s="163"/>
      <c r="C40" s="163"/>
      <c r="D40" s="163"/>
      <c r="E40" s="163"/>
      <c r="F40" s="163"/>
      <c r="G40" s="163"/>
      <c r="H40" s="163"/>
      <c r="I40" s="164"/>
      <c r="J40" s="165"/>
      <c r="K40" s="166"/>
      <c r="L40" s="167"/>
    </row>
    <row r="41" spans="1:17" s="197" customFormat="1" ht="16.5" customHeight="1">
      <c r="A41" s="204"/>
      <c r="B41" s="428" t="s">
        <v>2187</v>
      </c>
      <c r="C41" s="428"/>
      <c r="D41" s="428"/>
      <c r="E41" s="428"/>
      <c r="F41" s="428"/>
      <c r="G41" s="205"/>
      <c r="H41" s="223"/>
      <c r="I41" s="206"/>
      <c r="J41" s="207"/>
      <c r="K41" s="208"/>
      <c r="L41" s="209"/>
    </row>
    <row r="42" spans="1:17" s="197" customFormat="1" ht="16.5" customHeight="1">
      <c r="A42" s="210"/>
      <c r="B42" s="429"/>
      <c r="C42" s="429"/>
      <c r="D42" s="429"/>
      <c r="E42" s="429"/>
      <c r="F42" s="429"/>
      <c r="G42" s="211"/>
      <c r="H42" s="224"/>
      <c r="I42" s="212"/>
      <c r="J42" s="213"/>
      <c r="K42" s="214"/>
      <c r="L42" s="215"/>
    </row>
    <row r="43" spans="1:17" s="197" customFormat="1" ht="16.5" customHeight="1">
      <c r="A43" s="210"/>
      <c r="B43" s="429"/>
      <c r="C43" s="429"/>
      <c r="D43" s="429"/>
      <c r="E43" s="429"/>
      <c r="F43" s="429"/>
      <c r="G43" s="211"/>
      <c r="H43" s="224"/>
      <c r="I43" s="212"/>
      <c r="J43" s="213"/>
      <c r="K43" s="214"/>
      <c r="L43" s="215"/>
    </row>
    <row r="44" spans="1:17" s="197" customFormat="1" ht="16.5" customHeight="1">
      <c r="A44" s="210"/>
      <c r="B44" s="429"/>
      <c r="C44" s="429"/>
      <c r="D44" s="429"/>
      <c r="E44" s="429"/>
      <c r="F44" s="429"/>
      <c r="G44" s="211"/>
      <c r="H44" s="224"/>
      <c r="I44" s="212"/>
      <c r="J44" s="213"/>
      <c r="K44" s="214"/>
      <c r="L44" s="215"/>
    </row>
    <row r="45" spans="1:17" s="197" customFormat="1" ht="16.5" customHeight="1">
      <c r="A45" s="210"/>
      <c r="B45" s="430"/>
      <c r="C45" s="430"/>
      <c r="D45" s="430"/>
      <c r="E45" s="430"/>
      <c r="F45" s="430"/>
      <c r="G45" s="211"/>
      <c r="H45" s="224"/>
      <c r="I45" s="212"/>
      <c r="J45" s="213"/>
      <c r="K45" s="214"/>
      <c r="L45" s="215"/>
    </row>
    <row r="46" spans="1:17" s="199" customFormat="1" ht="41.1" customHeight="1">
      <c r="A46" s="67" t="s">
        <v>77</v>
      </c>
      <c r="B46" s="68" t="s">
        <v>1252</v>
      </c>
      <c r="C46" s="483" t="s">
        <v>1332</v>
      </c>
      <c r="D46" s="484"/>
      <c r="E46" s="483" t="s">
        <v>1331</v>
      </c>
      <c r="F46" s="484"/>
      <c r="G46" s="483" t="s">
        <v>1334</v>
      </c>
      <c r="H46" s="484"/>
      <c r="I46" s="74" t="s">
        <v>893</v>
      </c>
      <c r="J46" s="74" t="s">
        <v>894</v>
      </c>
      <c r="K46" s="75"/>
      <c r="L46" s="75"/>
    </row>
    <row r="47" spans="1:17" ht="15" customHeight="1">
      <c r="A47" s="36" t="s">
        <v>685</v>
      </c>
      <c r="B47" s="232">
        <v>100</v>
      </c>
      <c r="C47" s="517" t="s">
        <v>1503</v>
      </c>
      <c r="D47" s="535"/>
      <c r="E47" s="517" t="s">
        <v>1504</v>
      </c>
      <c r="F47" s="535"/>
      <c r="G47" s="517" t="s">
        <v>1501</v>
      </c>
      <c r="H47" s="535"/>
      <c r="I47" s="236">
        <v>2.7423709090909094</v>
      </c>
      <c r="J47" s="202">
        <f t="shared" ref="J47:J50" si="2">I47*0.9*60</f>
        <v>148.08802909090912</v>
      </c>
      <c r="K47" s="237"/>
      <c r="L47" s="237"/>
    </row>
    <row r="48" spans="1:17" ht="15" customHeight="1">
      <c r="A48" s="36" t="s">
        <v>686</v>
      </c>
      <c r="B48" s="232">
        <v>125</v>
      </c>
      <c r="C48" s="536"/>
      <c r="D48" s="538"/>
      <c r="E48" s="536"/>
      <c r="F48" s="538"/>
      <c r="G48" s="536"/>
      <c r="H48" s="538"/>
      <c r="I48" s="236">
        <v>3.4791272727272728</v>
      </c>
      <c r="J48" s="202">
        <f t="shared" si="2"/>
        <v>187.87287272727272</v>
      </c>
      <c r="K48" s="237"/>
      <c r="L48" s="237"/>
    </row>
    <row r="49" spans="1:14" ht="15" customHeight="1">
      <c r="A49" s="36" t="s">
        <v>687</v>
      </c>
      <c r="B49" s="232">
        <v>160</v>
      </c>
      <c r="C49" s="536"/>
      <c r="D49" s="538"/>
      <c r="E49" s="536"/>
      <c r="F49" s="538"/>
      <c r="G49" s="536"/>
      <c r="H49" s="538"/>
      <c r="I49" s="236">
        <v>5.6075345454545458</v>
      </c>
      <c r="J49" s="202">
        <f t="shared" si="2"/>
        <v>302.80686545454546</v>
      </c>
      <c r="K49" s="237"/>
      <c r="L49" s="237"/>
    </row>
    <row r="50" spans="1:14" ht="15" customHeight="1">
      <c r="A50" s="36" t="s">
        <v>688</v>
      </c>
      <c r="B50" s="232">
        <v>200</v>
      </c>
      <c r="C50" s="539"/>
      <c r="D50" s="541"/>
      <c r="E50" s="539"/>
      <c r="F50" s="541"/>
      <c r="G50" s="539"/>
      <c r="H50" s="541"/>
      <c r="I50" s="236">
        <v>7.2857018181818196</v>
      </c>
      <c r="J50" s="202">
        <f t="shared" si="2"/>
        <v>393.42789818181825</v>
      </c>
      <c r="K50" s="237"/>
      <c r="L50" s="237"/>
    </row>
    <row r="51" spans="1:14" s="199" customFormat="1">
      <c r="A51" s="76"/>
      <c r="B51" s="76"/>
      <c r="C51" s="76"/>
      <c r="D51" s="76"/>
      <c r="E51" s="76"/>
      <c r="F51" s="76"/>
      <c r="G51" s="76"/>
      <c r="H51" s="76"/>
      <c r="I51" s="77"/>
      <c r="J51" s="77"/>
      <c r="K51" s="78"/>
      <c r="L51" s="78"/>
    </row>
    <row r="52" spans="1:14" ht="15" customHeight="1">
      <c r="A52" s="57" t="s">
        <v>277</v>
      </c>
      <c r="B52" s="163"/>
      <c r="C52" s="163"/>
      <c r="D52" s="163"/>
      <c r="E52" s="163"/>
      <c r="F52" s="163"/>
      <c r="G52" s="163"/>
      <c r="H52" s="163"/>
      <c r="I52" s="164"/>
      <c r="J52" s="165"/>
      <c r="K52" s="166"/>
      <c r="L52" s="167"/>
    </row>
    <row r="53" spans="1:14" s="197" customFormat="1" ht="16.5" customHeight="1">
      <c r="A53" s="204"/>
      <c r="B53" s="428" t="s">
        <v>1493</v>
      </c>
      <c r="C53" s="428"/>
      <c r="D53" s="428"/>
      <c r="E53" s="428"/>
      <c r="F53" s="428"/>
      <c r="G53" s="205"/>
      <c r="H53" s="223"/>
      <c r="I53" s="206"/>
      <c r="J53" s="207"/>
      <c r="K53" s="208"/>
      <c r="L53" s="209"/>
    </row>
    <row r="54" spans="1:14" s="197" customFormat="1" ht="16.5" customHeight="1">
      <c r="A54" s="210"/>
      <c r="B54" s="429"/>
      <c r="C54" s="429"/>
      <c r="D54" s="429"/>
      <c r="E54" s="429"/>
      <c r="F54" s="429"/>
      <c r="G54" s="211"/>
      <c r="H54" s="224"/>
      <c r="I54" s="212"/>
      <c r="J54" s="213"/>
      <c r="K54" s="214"/>
      <c r="L54" s="215"/>
    </row>
    <row r="55" spans="1:14" s="197" customFormat="1" ht="16.5" customHeight="1">
      <c r="A55" s="210"/>
      <c r="B55" s="429"/>
      <c r="C55" s="429"/>
      <c r="D55" s="429"/>
      <c r="E55" s="429"/>
      <c r="F55" s="429"/>
      <c r="G55" s="211"/>
      <c r="H55" s="224"/>
      <c r="I55" s="212"/>
      <c r="J55" s="213"/>
      <c r="K55" s="214"/>
      <c r="L55" s="215"/>
    </row>
    <row r="56" spans="1:14" s="197" customFormat="1" ht="16.5" customHeight="1">
      <c r="A56" s="210"/>
      <c r="B56" s="429"/>
      <c r="C56" s="429"/>
      <c r="D56" s="429"/>
      <c r="E56" s="429"/>
      <c r="F56" s="429"/>
      <c r="G56" s="211"/>
      <c r="H56" s="224"/>
      <c r="I56" s="212"/>
      <c r="J56" s="213"/>
      <c r="K56" s="214"/>
      <c r="L56" s="215"/>
    </row>
    <row r="57" spans="1:14" s="197" customFormat="1" ht="16.5" customHeight="1">
      <c r="A57" s="210"/>
      <c r="B57" s="430"/>
      <c r="C57" s="430"/>
      <c r="D57" s="430"/>
      <c r="E57" s="430"/>
      <c r="F57" s="430"/>
      <c r="G57" s="211"/>
      <c r="H57" s="224"/>
      <c r="I57" s="212"/>
      <c r="J57" s="213"/>
      <c r="K57" s="214"/>
      <c r="L57" s="215"/>
    </row>
    <row r="58" spans="1:14" s="199" customFormat="1" ht="41.1" customHeight="1">
      <c r="A58" s="67" t="s">
        <v>77</v>
      </c>
      <c r="B58" s="68" t="s">
        <v>1252</v>
      </c>
      <c r="C58" s="483" t="s">
        <v>1332</v>
      </c>
      <c r="D58" s="484"/>
      <c r="E58" s="483" t="s">
        <v>1331</v>
      </c>
      <c r="F58" s="484"/>
      <c r="G58" s="483" t="s">
        <v>1334</v>
      </c>
      <c r="H58" s="484"/>
      <c r="I58" s="74" t="s">
        <v>893</v>
      </c>
      <c r="J58" s="74" t="s">
        <v>894</v>
      </c>
      <c r="K58" s="75"/>
      <c r="L58" s="75"/>
    </row>
    <row r="59" spans="1:14" ht="15" customHeight="1">
      <c r="A59" s="36" t="s">
        <v>454</v>
      </c>
      <c r="B59" s="232">
        <v>80</v>
      </c>
      <c r="C59" s="593" t="s">
        <v>1494</v>
      </c>
      <c r="D59" s="593"/>
      <c r="E59" s="439" t="s">
        <v>1333</v>
      </c>
      <c r="F59" s="439"/>
      <c r="G59" s="592" t="s">
        <v>1495</v>
      </c>
      <c r="H59" s="592"/>
      <c r="I59" s="129">
        <v>8.545454545454545</v>
      </c>
      <c r="J59" s="202">
        <f>I59*0.9*70</f>
        <v>538.36363636363637</v>
      </c>
      <c r="K59" s="222"/>
      <c r="L59" s="222"/>
    </row>
    <row r="60" spans="1:14" ht="15" customHeight="1">
      <c r="A60" s="36" t="s">
        <v>455</v>
      </c>
      <c r="B60" s="232">
        <v>100</v>
      </c>
      <c r="C60" s="593"/>
      <c r="D60" s="593"/>
      <c r="E60" s="439"/>
      <c r="F60" s="439"/>
      <c r="G60" s="592"/>
      <c r="H60" s="592"/>
      <c r="I60" s="129">
        <v>11.272727272727272</v>
      </c>
      <c r="J60" s="202">
        <f t="shared" ref="J60:J65" si="3">I60*0.9*70</f>
        <v>710.18181818181813</v>
      </c>
      <c r="K60" s="222"/>
      <c r="L60" s="222"/>
    </row>
    <row r="61" spans="1:14" ht="15" customHeight="1">
      <c r="A61" s="36" t="s">
        <v>456</v>
      </c>
      <c r="B61" s="232">
        <v>125</v>
      </c>
      <c r="C61" s="593"/>
      <c r="D61" s="593"/>
      <c r="E61" s="439"/>
      <c r="F61" s="439"/>
      <c r="G61" s="592"/>
      <c r="H61" s="592"/>
      <c r="I61" s="129">
        <v>14.909090909090907</v>
      </c>
      <c r="J61" s="202">
        <f t="shared" si="3"/>
        <v>939.27272727272714</v>
      </c>
      <c r="K61" s="222"/>
      <c r="L61" s="222"/>
      <c r="N61"/>
    </row>
    <row r="62" spans="1:14" ht="15" customHeight="1">
      <c r="A62" s="36" t="s">
        <v>457</v>
      </c>
      <c r="B62" s="232">
        <v>160</v>
      </c>
      <c r="C62" s="593"/>
      <c r="D62" s="593"/>
      <c r="E62" s="439"/>
      <c r="F62" s="439"/>
      <c r="G62" s="592"/>
      <c r="H62" s="592"/>
      <c r="I62" s="129">
        <v>16.18181818181818</v>
      </c>
      <c r="J62" s="202">
        <f t="shared" si="3"/>
        <v>1019.4545454545454</v>
      </c>
      <c r="K62" s="222"/>
      <c r="L62" s="222"/>
    </row>
    <row r="63" spans="1:14" ht="15" customHeight="1">
      <c r="A63" s="36" t="s">
        <v>458</v>
      </c>
      <c r="B63" s="232">
        <v>200</v>
      </c>
      <c r="C63" s="593"/>
      <c r="D63" s="593"/>
      <c r="E63" s="439"/>
      <c r="F63" s="439"/>
      <c r="G63" s="592"/>
      <c r="H63" s="592"/>
      <c r="I63" s="129">
        <v>22.727272727272727</v>
      </c>
      <c r="J63" s="202">
        <f t="shared" si="3"/>
        <v>1431.8181818181818</v>
      </c>
      <c r="K63" s="222"/>
      <c r="L63" s="222"/>
    </row>
    <row r="64" spans="1:14" ht="15" customHeight="1">
      <c r="A64" s="36" t="s">
        <v>459</v>
      </c>
      <c r="B64" s="232">
        <v>250</v>
      </c>
      <c r="C64" s="593"/>
      <c r="D64" s="593"/>
      <c r="E64" s="439"/>
      <c r="F64" s="439"/>
      <c r="G64" s="592"/>
      <c r="H64" s="592"/>
      <c r="I64" s="129">
        <v>45.454545454545453</v>
      </c>
      <c r="J64" s="202">
        <f t="shared" si="3"/>
        <v>2863.6363636363635</v>
      </c>
      <c r="K64" s="222"/>
      <c r="L64" s="222"/>
    </row>
    <row r="65" spans="1:12" ht="15" customHeight="1">
      <c r="A65" s="36" t="s">
        <v>460</v>
      </c>
      <c r="B65" s="232">
        <v>315</v>
      </c>
      <c r="C65" s="593"/>
      <c r="D65" s="593"/>
      <c r="E65" s="439"/>
      <c r="F65" s="439"/>
      <c r="G65" s="592"/>
      <c r="H65" s="592"/>
      <c r="I65" s="129">
        <v>74.545454545454504</v>
      </c>
      <c r="J65" s="202">
        <f t="shared" si="3"/>
        <v>4696.3636363636333</v>
      </c>
      <c r="K65" s="222"/>
      <c r="L65" s="222"/>
    </row>
    <row r="66" spans="1:12" s="197" customFormat="1" ht="15" customHeight="1">
      <c r="A66" s="76"/>
      <c r="B66" s="76"/>
      <c r="C66" s="76"/>
      <c r="D66" s="76"/>
      <c r="E66" s="76"/>
      <c r="F66" s="76"/>
      <c r="G66" s="76"/>
      <c r="H66" s="76"/>
      <c r="I66" s="77"/>
      <c r="J66" s="77"/>
      <c r="K66" s="78"/>
      <c r="L66" s="78"/>
    </row>
    <row r="67" spans="1:12" ht="15" customHeight="1">
      <c r="A67" s="57" t="s">
        <v>276</v>
      </c>
      <c r="B67" s="163"/>
      <c r="C67" s="163"/>
      <c r="D67" s="163"/>
      <c r="E67" s="163"/>
      <c r="F67" s="163"/>
      <c r="G67" s="163"/>
      <c r="H67" s="163"/>
      <c r="I67" s="164"/>
      <c r="J67" s="165"/>
      <c r="K67" s="166"/>
      <c r="L67" s="167"/>
    </row>
    <row r="68" spans="1:12" s="197" customFormat="1" ht="16.5" customHeight="1">
      <c r="A68" s="204"/>
      <c r="B68" s="428" t="s">
        <v>1515</v>
      </c>
      <c r="C68" s="428"/>
      <c r="D68" s="428"/>
      <c r="E68" s="428"/>
      <c r="F68" s="428"/>
      <c r="G68" s="205"/>
      <c r="H68" s="223"/>
      <c r="I68" s="206"/>
      <c r="J68" s="207"/>
      <c r="K68" s="208"/>
      <c r="L68" s="209"/>
    </row>
    <row r="69" spans="1:12" s="197" customFormat="1" ht="16.5" customHeight="1">
      <c r="A69" s="210"/>
      <c r="B69" s="429"/>
      <c r="C69" s="429"/>
      <c r="D69" s="429"/>
      <c r="E69" s="429"/>
      <c r="F69" s="429"/>
      <c r="G69" s="211"/>
      <c r="H69" s="224"/>
      <c r="I69" s="212"/>
      <c r="J69" s="213"/>
      <c r="K69" s="214"/>
      <c r="L69" s="215"/>
    </row>
    <row r="70" spans="1:12" s="197" customFormat="1" ht="16.5" customHeight="1">
      <c r="A70" s="210"/>
      <c r="B70" s="429"/>
      <c r="C70" s="429"/>
      <c r="D70" s="429"/>
      <c r="E70" s="429"/>
      <c r="F70" s="429"/>
      <c r="G70" s="211"/>
      <c r="H70" s="224"/>
      <c r="I70" s="212"/>
      <c r="J70" s="213"/>
      <c r="K70" s="214"/>
      <c r="L70" s="215"/>
    </row>
    <row r="71" spans="1:12" s="197" customFormat="1" ht="16.5" customHeight="1">
      <c r="A71" s="210"/>
      <c r="B71" s="429"/>
      <c r="C71" s="429"/>
      <c r="D71" s="429"/>
      <c r="E71" s="429"/>
      <c r="F71" s="429"/>
      <c r="G71" s="211"/>
      <c r="H71" s="224"/>
      <c r="I71" s="212"/>
      <c r="J71" s="213"/>
      <c r="K71" s="214"/>
      <c r="L71" s="215"/>
    </row>
    <row r="72" spans="1:12" s="197" customFormat="1" ht="16.5" customHeight="1">
      <c r="A72" s="210"/>
      <c r="B72" s="430"/>
      <c r="C72" s="430"/>
      <c r="D72" s="430"/>
      <c r="E72" s="430"/>
      <c r="F72" s="430"/>
      <c r="G72" s="211"/>
      <c r="H72" s="224"/>
      <c r="I72" s="212"/>
      <c r="J72" s="213"/>
      <c r="K72" s="214"/>
      <c r="L72" s="215"/>
    </row>
    <row r="73" spans="1:12" s="199" customFormat="1" ht="41.1" customHeight="1">
      <c r="A73" s="67" t="s">
        <v>77</v>
      </c>
      <c r="B73" s="68" t="s">
        <v>1252</v>
      </c>
      <c r="C73" s="483" t="s">
        <v>1332</v>
      </c>
      <c r="D73" s="484"/>
      <c r="E73" s="483" t="s">
        <v>1331</v>
      </c>
      <c r="F73" s="484"/>
      <c r="G73" s="483" t="s">
        <v>1334</v>
      </c>
      <c r="H73" s="484"/>
      <c r="I73" s="74" t="s">
        <v>893</v>
      </c>
      <c r="J73" s="74" t="s">
        <v>894</v>
      </c>
      <c r="K73" s="75"/>
      <c r="L73" s="75"/>
    </row>
    <row r="74" spans="1:12" ht="15" customHeight="1">
      <c r="A74" s="425" t="s">
        <v>461</v>
      </c>
      <c r="B74" s="424">
        <v>100</v>
      </c>
      <c r="C74" s="569" t="s">
        <v>1494</v>
      </c>
      <c r="D74" s="570"/>
      <c r="E74" s="563" t="s">
        <v>1335</v>
      </c>
      <c r="F74" s="564"/>
      <c r="G74" s="586" t="s">
        <v>1496</v>
      </c>
      <c r="H74" s="587"/>
      <c r="I74" s="129">
        <v>5.8782608695652163</v>
      </c>
      <c r="J74" s="202">
        <f t="shared" ref="J74:J87" si="4">I74*0.9*70</f>
        <v>370.33043478260862</v>
      </c>
      <c r="K74" s="222"/>
      <c r="L74" s="222"/>
    </row>
    <row r="75" spans="1:12" ht="15" customHeight="1">
      <c r="A75" s="425" t="s">
        <v>462</v>
      </c>
      <c r="B75" s="424">
        <v>125</v>
      </c>
      <c r="C75" s="571"/>
      <c r="D75" s="572"/>
      <c r="E75" s="565"/>
      <c r="F75" s="566"/>
      <c r="G75" s="588"/>
      <c r="H75" s="589"/>
      <c r="I75" s="129">
        <v>4.9090909090909092</v>
      </c>
      <c r="J75" s="202">
        <f t="shared" si="4"/>
        <v>309.27272727272725</v>
      </c>
      <c r="K75" s="222"/>
      <c r="L75" s="222"/>
    </row>
    <row r="76" spans="1:12" ht="15" customHeight="1">
      <c r="A76" s="425" t="s">
        <v>463</v>
      </c>
      <c r="B76" s="424">
        <v>160</v>
      </c>
      <c r="C76" s="571"/>
      <c r="D76" s="572"/>
      <c r="E76" s="565"/>
      <c r="F76" s="566"/>
      <c r="G76" s="588"/>
      <c r="H76" s="589"/>
      <c r="I76" s="129">
        <v>6.3636363636363633</v>
      </c>
      <c r="J76" s="202">
        <f t="shared" si="4"/>
        <v>400.90909090909093</v>
      </c>
      <c r="K76" s="222"/>
      <c r="L76" s="222"/>
    </row>
    <row r="77" spans="1:12" ht="15" customHeight="1">
      <c r="A77" s="425" t="s">
        <v>464</v>
      </c>
      <c r="B77" s="424">
        <v>200</v>
      </c>
      <c r="C77" s="571"/>
      <c r="D77" s="572"/>
      <c r="E77" s="565"/>
      <c r="F77" s="566"/>
      <c r="G77" s="588"/>
      <c r="H77" s="589"/>
      <c r="I77" s="129">
        <v>9.0909090909090899</v>
      </c>
      <c r="J77" s="202">
        <f t="shared" si="4"/>
        <v>572.72727272727275</v>
      </c>
      <c r="K77" s="222"/>
      <c r="L77" s="222"/>
    </row>
    <row r="78" spans="1:12" ht="15" customHeight="1">
      <c r="A78" s="425" t="s">
        <v>465</v>
      </c>
      <c r="B78" s="424">
        <v>250</v>
      </c>
      <c r="C78" s="571"/>
      <c r="D78" s="572"/>
      <c r="E78" s="565"/>
      <c r="F78" s="566"/>
      <c r="G78" s="588"/>
      <c r="H78" s="589"/>
      <c r="I78" s="129">
        <v>11.818181818181817</v>
      </c>
      <c r="J78" s="202">
        <f t="shared" si="4"/>
        <v>744.54545454545439</v>
      </c>
      <c r="K78" s="222"/>
      <c r="L78" s="222"/>
    </row>
    <row r="79" spans="1:12" ht="15" customHeight="1">
      <c r="A79" s="425" t="s">
        <v>466</v>
      </c>
      <c r="B79" s="424">
        <v>315</v>
      </c>
      <c r="C79" s="571"/>
      <c r="D79" s="572"/>
      <c r="E79" s="565"/>
      <c r="F79" s="566"/>
      <c r="G79" s="588"/>
      <c r="H79" s="589"/>
      <c r="I79" s="129">
        <v>14.909090909090907</v>
      </c>
      <c r="J79" s="202">
        <f t="shared" si="4"/>
        <v>939.27272727272714</v>
      </c>
      <c r="K79" s="222"/>
      <c r="L79" s="222"/>
    </row>
    <row r="80" spans="1:12" ht="15" customHeight="1">
      <c r="A80" s="425" t="s">
        <v>467</v>
      </c>
      <c r="B80" s="424">
        <v>355</v>
      </c>
      <c r="C80" s="571"/>
      <c r="D80" s="572"/>
      <c r="E80" s="565"/>
      <c r="F80" s="566"/>
      <c r="G80" s="588"/>
      <c r="H80" s="589"/>
      <c r="I80" s="129">
        <v>18.18181818181818</v>
      </c>
      <c r="J80" s="202">
        <f t="shared" si="4"/>
        <v>1145.4545454545455</v>
      </c>
      <c r="K80" s="222"/>
      <c r="L80" s="222"/>
    </row>
    <row r="81" spans="1:17" ht="15" customHeight="1">
      <c r="A81" s="425" t="s">
        <v>468</v>
      </c>
      <c r="B81" s="424">
        <v>400</v>
      </c>
      <c r="C81" s="571"/>
      <c r="D81" s="572"/>
      <c r="E81" s="565"/>
      <c r="F81" s="566"/>
      <c r="G81" s="588"/>
      <c r="H81" s="589"/>
      <c r="I81" s="129">
        <v>25.818181818181817</v>
      </c>
      <c r="J81" s="202">
        <f t="shared" si="4"/>
        <v>1626.5454545454545</v>
      </c>
      <c r="K81" s="222"/>
      <c r="L81" s="222"/>
    </row>
    <row r="82" spans="1:17" ht="15" customHeight="1">
      <c r="A82" s="425" t="s">
        <v>469</v>
      </c>
      <c r="B82" s="424">
        <v>450</v>
      </c>
      <c r="C82" s="571"/>
      <c r="D82" s="572"/>
      <c r="E82" s="565"/>
      <c r="F82" s="566"/>
      <c r="G82" s="588"/>
      <c r="H82" s="589"/>
      <c r="I82" s="129">
        <v>25.818181818181817</v>
      </c>
      <c r="J82" s="202">
        <f t="shared" si="4"/>
        <v>1626.5454545454545</v>
      </c>
      <c r="K82" s="222"/>
      <c r="L82" s="222"/>
    </row>
    <row r="83" spans="1:17" ht="15" customHeight="1">
      <c r="A83" s="425" t="s">
        <v>72</v>
      </c>
      <c r="B83" s="424">
        <v>500</v>
      </c>
      <c r="C83" s="571"/>
      <c r="D83" s="572"/>
      <c r="E83" s="565"/>
      <c r="F83" s="566"/>
      <c r="G83" s="588"/>
      <c r="H83" s="589"/>
      <c r="I83" s="129">
        <v>45.454545454545453</v>
      </c>
      <c r="J83" s="202">
        <f t="shared" si="4"/>
        <v>2863.6363636363635</v>
      </c>
      <c r="K83" s="222"/>
      <c r="L83" s="222"/>
    </row>
    <row r="84" spans="1:17" ht="15" customHeight="1">
      <c r="A84" s="425" t="s">
        <v>73</v>
      </c>
      <c r="B84" s="424">
        <v>560</v>
      </c>
      <c r="C84" s="571"/>
      <c r="D84" s="572"/>
      <c r="E84" s="565"/>
      <c r="F84" s="566"/>
      <c r="G84" s="588"/>
      <c r="H84" s="589"/>
      <c r="I84" s="129">
        <v>63.636363636363633</v>
      </c>
      <c r="J84" s="202">
        <f t="shared" si="4"/>
        <v>4009.090909090909</v>
      </c>
      <c r="K84" s="222"/>
      <c r="L84" s="222"/>
    </row>
    <row r="85" spans="1:17" ht="15" customHeight="1">
      <c r="A85" s="425" t="s">
        <v>74</v>
      </c>
      <c r="B85" s="424">
        <v>630</v>
      </c>
      <c r="C85" s="571"/>
      <c r="D85" s="572"/>
      <c r="E85" s="565"/>
      <c r="F85" s="566"/>
      <c r="G85" s="588"/>
      <c r="H85" s="589"/>
      <c r="I85" s="129">
        <v>47.272727272727266</v>
      </c>
      <c r="J85" s="202">
        <f t="shared" si="4"/>
        <v>2978.1818181818176</v>
      </c>
      <c r="K85" s="222"/>
      <c r="L85" s="222"/>
    </row>
    <row r="86" spans="1:17" ht="15" customHeight="1">
      <c r="A86" s="425" t="s">
        <v>75</v>
      </c>
      <c r="B86" s="424">
        <v>710</v>
      </c>
      <c r="C86" s="571"/>
      <c r="D86" s="572"/>
      <c r="E86" s="565"/>
      <c r="F86" s="566"/>
      <c r="G86" s="588"/>
      <c r="H86" s="589"/>
      <c r="I86" s="129">
        <v>69.090909090909079</v>
      </c>
      <c r="J86" s="202">
        <f t="shared" si="4"/>
        <v>4352.7272727272721</v>
      </c>
      <c r="K86" s="222"/>
      <c r="L86" s="222"/>
    </row>
    <row r="87" spans="1:17" ht="15" customHeight="1">
      <c r="A87" s="425" t="s">
        <v>76</v>
      </c>
      <c r="B87" s="424">
        <v>800</v>
      </c>
      <c r="C87" s="573"/>
      <c r="D87" s="574"/>
      <c r="E87" s="567"/>
      <c r="F87" s="568"/>
      <c r="G87" s="590"/>
      <c r="H87" s="591"/>
      <c r="I87" s="129">
        <v>75.454545454545453</v>
      </c>
      <c r="J87" s="202">
        <f t="shared" si="4"/>
        <v>4753.6363636363631</v>
      </c>
      <c r="K87" s="222"/>
      <c r="L87" s="222"/>
    </row>
    <row r="88" spans="1:17" s="197" customFormat="1" ht="15" customHeight="1">
      <c r="A88" s="76"/>
      <c r="B88" s="76"/>
      <c r="C88" s="76"/>
      <c r="D88" s="76"/>
      <c r="E88" s="76"/>
      <c r="F88" s="76"/>
      <c r="G88" s="76"/>
      <c r="H88" s="76"/>
      <c r="I88" s="77"/>
      <c r="J88" s="77"/>
      <c r="K88" s="78"/>
      <c r="L88" s="78"/>
    </row>
    <row r="89" spans="1:17" ht="15" customHeight="1">
      <c r="A89" s="57" t="s">
        <v>278</v>
      </c>
      <c r="B89" s="163"/>
      <c r="C89" s="163"/>
      <c r="D89" s="163"/>
      <c r="E89" s="163"/>
      <c r="F89" s="163"/>
      <c r="G89" s="163"/>
      <c r="H89" s="163"/>
      <c r="I89" s="164"/>
      <c r="J89" s="165"/>
      <c r="K89" s="166"/>
      <c r="L89" s="167"/>
    </row>
    <row r="90" spans="1:17" s="197" customFormat="1" ht="16.5" customHeight="1">
      <c r="A90" s="204"/>
      <c r="B90" s="428" t="s">
        <v>1511</v>
      </c>
      <c r="C90" s="428"/>
      <c r="D90" s="428"/>
      <c r="E90" s="428"/>
      <c r="F90" s="428"/>
      <c r="G90" s="205"/>
      <c r="H90" s="223"/>
      <c r="I90" s="206"/>
      <c r="J90" s="207"/>
      <c r="K90" s="208"/>
      <c r="L90" s="209"/>
      <c r="Q90"/>
    </row>
    <row r="91" spans="1:17" s="197" customFormat="1" ht="16.5" customHeight="1">
      <c r="A91" s="210"/>
      <c r="B91" s="429"/>
      <c r="C91" s="429"/>
      <c r="D91" s="429"/>
      <c r="E91" s="429"/>
      <c r="F91" s="429"/>
      <c r="G91" s="211"/>
      <c r="H91" s="224"/>
      <c r="I91" s="212"/>
      <c r="J91" s="213"/>
      <c r="K91" s="214"/>
      <c r="L91" s="215"/>
    </row>
    <row r="92" spans="1:17" s="197" customFormat="1" ht="16.5" customHeight="1">
      <c r="A92" s="210"/>
      <c r="B92" s="429"/>
      <c r="C92" s="429"/>
      <c r="D92" s="429"/>
      <c r="E92" s="429"/>
      <c r="F92" s="429"/>
      <c r="G92" s="211"/>
      <c r="H92" s="224"/>
      <c r="I92" s="212"/>
      <c r="J92" s="213"/>
      <c r="K92" s="214"/>
      <c r="L92" s="215"/>
    </row>
    <row r="93" spans="1:17" s="197" customFormat="1" ht="16.5" customHeight="1">
      <c r="A93" s="210"/>
      <c r="B93" s="429"/>
      <c r="C93" s="429"/>
      <c r="D93" s="429"/>
      <c r="E93" s="429"/>
      <c r="F93" s="429"/>
      <c r="G93" s="211"/>
      <c r="H93" s="224"/>
      <c r="I93" s="212"/>
      <c r="J93" s="213"/>
      <c r="K93" s="214"/>
      <c r="L93" s="215"/>
    </row>
    <row r="94" spans="1:17" s="197" customFormat="1" ht="16.5" customHeight="1">
      <c r="A94" s="210"/>
      <c r="B94" s="430"/>
      <c r="C94" s="430"/>
      <c r="D94" s="430"/>
      <c r="E94" s="430"/>
      <c r="F94" s="430"/>
      <c r="G94" s="211"/>
      <c r="H94" s="224"/>
      <c r="I94" s="212"/>
      <c r="J94" s="213"/>
      <c r="K94" s="214"/>
      <c r="L94" s="215"/>
    </row>
    <row r="95" spans="1:17" s="199" customFormat="1" ht="41.1" customHeight="1">
      <c r="A95" s="67" t="s">
        <v>77</v>
      </c>
      <c r="B95" s="68" t="s">
        <v>1479</v>
      </c>
      <c r="C95" s="483" t="s">
        <v>1332</v>
      </c>
      <c r="D95" s="484"/>
      <c r="E95" s="483" t="s">
        <v>1331</v>
      </c>
      <c r="F95" s="484"/>
      <c r="G95" s="483" t="s">
        <v>1334</v>
      </c>
      <c r="H95" s="484"/>
      <c r="I95" s="74" t="s">
        <v>893</v>
      </c>
      <c r="J95" s="74" t="s">
        <v>894</v>
      </c>
      <c r="K95" s="75"/>
      <c r="L95" s="75"/>
    </row>
    <row r="96" spans="1:17" ht="15" customHeight="1">
      <c r="A96" s="36" t="s">
        <v>1468</v>
      </c>
      <c r="B96" s="232" t="s">
        <v>1436</v>
      </c>
      <c r="C96" s="569" t="s">
        <v>1505</v>
      </c>
      <c r="D96" s="570"/>
      <c r="E96" s="517" t="s">
        <v>1506</v>
      </c>
      <c r="F96" s="535"/>
      <c r="G96" s="466"/>
      <c r="H96" s="581"/>
      <c r="I96" s="236">
        <v>8.5</v>
      </c>
      <c r="J96" s="202">
        <f t="shared" ref="J96:J106" si="5">I96*0.9*60</f>
        <v>459</v>
      </c>
      <c r="K96" s="237"/>
      <c r="L96" s="237"/>
    </row>
    <row r="97" spans="1:17" ht="15" customHeight="1">
      <c r="A97" s="36" t="s">
        <v>1469</v>
      </c>
      <c r="B97" s="232" t="s">
        <v>1440</v>
      </c>
      <c r="C97" s="571"/>
      <c r="D97" s="572"/>
      <c r="E97" s="536"/>
      <c r="F97" s="538"/>
      <c r="G97" s="582"/>
      <c r="H97" s="583"/>
      <c r="I97" s="236">
        <v>16.3</v>
      </c>
      <c r="J97" s="202">
        <f t="shared" si="5"/>
        <v>880.2</v>
      </c>
      <c r="K97" s="237"/>
      <c r="L97" s="237"/>
    </row>
    <row r="98" spans="1:17" ht="15" customHeight="1">
      <c r="A98" s="36" t="s">
        <v>1470</v>
      </c>
      <c r="B98" s="232" t="s">
        <v>1443</v>
      </c>
      <c r="C98" s="571"/>
      <c r="D98" s="572"/>
      <c r="E98" s="536"/>
      <c r="F98" s="538"/>
      <c r="G98" s="582"/>
      <c r="H98" s="583"/>
      <c r="I98" s="236">
        <v>15.1</v>
      </c>
      <c r="J98" s="202">
        <f t="shared" si="5"/>
        <v>815.4</v>
      </c>
      <c r="K98" s="237"/>
      <c r="L98" s="237"/>
    </row>
    <row r="99" spans="1:17" ht="15" customHeight="1">
      <c r="A99" s="36" t="s">
        <v>1471</v>
      </c>
      <c r="B99" s="232" t="s">
        <v>1491</v>
      </c>
      <c r="C99" s="571"/>
      <c r="D99" s="572"/>
      <c r="E99" s="536"/>
      <c r="F99" s="538"/>
      <c r="G99" s="582"/>
      <c r="H99" s="583"/>
      <c r="I99" s="236">
        <v>26.5</v>
      </c>
      <c r="J99" s="202">
        <f t="shared" si="5"/>
        <v>1431</v>
      </c>
      <c r="K99" s="237"/>
      <c r="L99" s="237"/>
    </row>
    <row r="100" spans="1:17" ht="15" customHeight="1">
      <c r="A100" s="36" t="s">
        <v>1472</v>
      </c>
      <c r="B100" s="232" t="s">
        <v>1492</v>
      </c>
      <c r="C100" s="571"/>
      <c r="D100" s="572"/>
      <c r="E100" s="536"/>
      <c r="F100" s="538"/>
      <c r="G100" s="582"/>
      <c r="H100" s="583"/>
      <c r="I100" s="236">
        <v>22.2</v>
      </c>
      <c r="J100" s="202">
        <f t="shared" si="5"/>
        <v>1198.8</v>
      </c>
      <c r="K100" s="237"/>
      <c r="L100" s="237"/>
    </row>
    <row r="101" spans="1:17" ht="15" customHeight="1">
      <c r="A101" s="36" t="s">
        <v>1473</v>
      </c>
      <c r="B101" s="232" t="s">
        <v>1448</v>
      </c>
      <c r="C101" s="571"/>
      <c r="D101" s="572"/>
      <c r="E101" s="536"/>
      <c r="F101" s="538"/>
      <c r="G101" s="582"/>
      <c r="H101" s="583"/>
      <c r="I101" s="236">
        <v>25.8</v>
      </c>
      <c r="J101" s="202">
        <f t="shared" si="5"/>
        <v>1393.2</v>
      </c>
      <c r="K101" s="237"/>
      <c r="L101" s="237"/>
      <c r="Q101"/>
    </row>
    <row r="102" spans="1:17" ht="15" customHeight="1">
      <c r="A102" s="36" t="s">
        <v>1474</v>
      </c>
      <c r="B102" s="232" t="s">
        <v>1453</v>
      </c>
      <c r="C102" s="571"/>
      <c r="D102" s="572"/>
      <c r="E102" s="536"/>
      <c r="F102" s="538"/>
      <c r="G102" s="582"/>
      <c r="H102" s="583"/>
      <c r="I102" s="236">
        <v>30.2</v>
      </c>
      <c r="J102" s="202">
        <f t="shared" si="5"/>
        <v>1630.8</v>
      </c>
      <c r="K102" s="237"/>
      <c r="L102" s="237"/>
    </row>
    <row r="103" spans="1:17" ht="15" customHeight="1">
      <c r="A103" s="36" t="s">
        <v>1475</v>
      </c>
      <c r="B103" s="232" t="s">
        <v>1489</v>
      </c>
      <c r="C103" s="571"/>
      <c r="D103" s="572"/>
      <c r="E103" s="536"/>
      <c r="F103" s="538"/>
      <c r="G103" s="582"/>
      <c r="H103" s="583"/>
      <c r="I103" s="236">
        <v>34.6</v>
      </c>
      <c r="J103" s="202">
        <f t="shared" si="5"/>
        <v>1868.4</v>
      </c>
      <c r="K103" s="237"/>
      <c r="L103" s="237"/>
    </row>
    <row r="104" spans="1:17" ht="15" customHeight="1">
      <c r="A104" s="36" t="s">
        <v>1476</v>
      </c>
      <c r="B104" s="232" t="s">
        <v>1490</v>
      </c>
      <c r="C104" s="571"/>
      <c r="D104" s="572"/>
      <c r="E104" s="536"/>
      <c r="F104" s="538"/>
      <c r="G104" s="582"/>
      <c r="H104" s="583"/>
      <c r="I104" s="236">
        <v>45</v>
      </c>
      <c r="J104" s="202">
        <f t="shared" si="5"/>
        <v>2430</v>
      </c>
      <c r="K104" s="237"/>
      <c r="L104" s="237"/>
    </row>
    <row r="105" spans="1:17" ht="15" customHeight="1">
      <c r="A105" s="36" t="s">
        <v>1477</v>
      </c>
      <c r="B105" s="232" t="s">
        <v>1488</v>
      </c>
      <c r="C105" s="571"/>
      <c r="D105" s="572"/>
      <c r="E105" s="536"/>
      <c r="F105" s="538"/>
      <c r="G105" s="582"/>
      <c r="H105" s="583"/>
      <c r="I105" s="236">
        <v>50.4</v>
      </c>
      <c r="J105" s="202">
        <f t="shared" si="5"/>
        <v>2721.6</v>
      </c>
      <c r="K105" s="237"/>
      <c r="L105" s="237"/>
    </row>
    <row r="106" spans="1:17" ht="15" customHeight="1">
      <c r="A106" s="36" t="s">
        <v>1478</v>
      </c>
      <c r="B106" s="232" t="s">
        <v>1487</v>
      </c>
      <c r="C106" s="573"/>
      <c r="D106" s="574"/>
      <c r="E106" s="539"/>
      <c r="F106" s="541"/>
      <c r="G106" s="584"/>
      <c r="H106" s="585"/>
      <c r="I106" s="236">
        <v>74.599999999999994</v>
      </c>
      <c r="J106" s="202">
        <f t="shared" si="5"/>
        <v>4028.4</v>
      </c>
      <c r="K106" s="237"/>
      <c r="L106" s="237"/>
    </row>
    <row r="107" spans="1:17" s="197" customFormat="1" ht="15" customHeight="1">
      <c r="A107" s="76"/>
      <c r="B107" s="76"/>
      <c r="C107" s="76"/>
      <c r="D107" s="76"/>
      <c r="E107" s="76"/>
      <c r="F107" s="76"/>
      <c r="G107" s="76"/>
      <c r="H107" s="76"/>
      <c r="I107" s="77"/>
      <c r="J107" s="77"/>
      <c r="K107" s="78"/>
      <c r="L107" s="78"/>
    </row>
    <row r="108" spans="1:17" ht="15" customHeight="1">
      <c r="A108" s="57" t="s">
        <v>819</v>
      </c>
      <c r="B108" s="163"/>
      <c r="C108" s="163"/>
      <c r="D108" s="163"/>
      <c r="E108" s="163"/>
      <c r="F108" s="163"/>
      <c r="G108" s="163"/>
      <c r="H108" s="163"/>
      <c r="I108" s="164"/>
      <c r="J108" s="165"/>
      <c r="K108" s="166"/>
      <c r="L108" s="167"/>
    </row>
    <row r="109" spans="1:17" s="197" customFormat="1" ht="16.5" customHeight="1">
      <c r="A109" s="204"/>
      <c r="B109" s="428" t="s">
        <v>1512</v>
      </c>
      <c r="C109" s="428"/>
      <c r="D109" s="428"/>
      <c r="E109" s="428"/>
      <c r="F109" s="428"/>
      <c r="G109" s="205"/>
      <c r="H109" s="223"/>
      <c r="I109" s="206"/>
      <c r="J109" s="207"/>
      <c r="K109" s="208"/>
      <c r="L109" s="209"/>
    </row>
    <row r="110" spans="1:17" s="197" customFormat="1" ht="16.5" customHeight="1">
      <c r="A110" s="210"/>
      <c r="B110" s="429"/>
      <c r="C110" s="429"/>
      <c r="D110" s="429"/>
      <c r="E110" s="429"/>
      <c r="F110" s="429"/>
      <c r="G110" s="211"/>
      <c r="H110" s="224"/>
      <c r="I110" s="212"/>
      <c r="J110" s="213"/>
      <c r="K110" s="214"/>
      <c r="L110" s="215"/>
    </row>
    <row r="111" spans="1:17" s="197" customFormat="1" ht="16.5" customHeight="1">
      <c r="A111" s="210"/>
      <c r="B111" s="429"/>
      <c r="C111" s="429"/>
      <c r="D111" s="429"/>
      <c r="E111" s="429"/>
      <c r="F111" s="429"/>
      <c r="G111" s="211"/>
      <c r="H111" s="224"/>
      <c r="I111" s="212"/>
      <c r="J111" s="213"/>
      <c r="K111" s="214"/>
      <c r="L111" s="215"/>
    </row>
    <row r="112" spans="1:17" s="197" customFormat="1" ht="16.5" customHeight="1">
      <c r="A112" s="210"/>
      <c r="B112" s="429"/>
      <c r="C112" s="429"/>
      <c r="D112" s="429"/>
      <c r="E112" s="429"/>
      <c r="F112" s="429"/>
      <c r="G112" s="211"/>
      <c r="H112" s="224"/>
      <c r="I112" s="212"/>
      <c r="J112" s="213"/>
      <c r="K112" s="214"/>
      <c r="L112" s="215"/>
    </row>
    <row r="113" spans="1:18" s="197" customFormat="1" ht="16.5" customHeight="1">
      <c r="A113" s="210"/>
      <c r="B113" s="430"/>
      <c r="C113" s="430"/>
      <c r="D113" s="430"/>
      <c r="E113" s="430"/>
      <c r="F113" s="430"/>
      <c r="G113" s="211"/>
      <c r="H113" s="224"/>
      <c r="I113" s="212"/>
      <c r="J113" s="213"/>
      <c r="K113" s="214"/>
      <c r="L113" s="215"/>
    </row>
    <row r="114" spans="1:18" s="199" customFormat="1" ht="41.1" customHeight="1">
      <c r="A114" s="67" t="s">
        <v>77</v>
      </c>
      <c r="B114" s="68" t="s">
        <v>1479</v>
      </c>
      <c r="C114" s="483" t="s">
        <v>1332</v>
      </c>
      <c r="D114" s="484"/>
      <c r="E114" s="483" t="s">
        <v>1331</v>
      </c>
      <c r="F114" s="484"/>
      <c r="G114" s="483" t="s">
        <v>1334</v>
      </c>
      <c r="H114" s="484"/>
      <c r="I114" s="74" t="s">
        <v>893</v>
      </c>
      <c r="J114" s="74" t="s">
        <v>894</v>
      </c>
      <c r="K114" s="75"/>
      <c r="L114" s="75"/>
      <c r="R114"/>
    </row>
    <row r="115" spans="1:18" ht="15" customHeight="1">
      <c r="A115" s="36" t="s">
        <v>1481</v>
      </c>
      <c r="B115" s="232" t="s">
        <v>1443</v>
      </c>
      <c r="C115" s="517" t="s">
        <v>1505</v>
      </c>
      <c r="D115" s="535"/>
      <c r="E115" s="517" t="s">
        <v>1506</v>
      </c>
      <c r="F115" s="535"/>
      <c r="G115" s="575"/>
      <c r="H115" s="576"/>
      <c r="I115" s="236">
        <v>13.454545454545453</v>
      </c>
      <c r="J115" s="202">
        <f t="shared" ref="J115:J121" si="6">I115*0.9*60</f>
        <v>726.5454545454545</v>
      </c>
      <c r="K115" s="237"/>
      <c r="L115" s="237"/>
    </row>
    <row r="116" spans="1:18" ht="15" customHeight="1">
      <c r="A116" s="36" t="s">
        <v>1482</v>
      </c>
      <c r="B116" s="232" t="s">
        <v>1448</v>
      </c>
      <c r="C116" s="536"/>
      <c r="D116" s="538"/>
      <c r="E116" s="536"/>
      <c r="F116" s="538"/>
      <c r="G116" s="577"/>
      <c r="H116" s="578"/>
      <c r="I116" s="236">
        <v>23.090909090909086</v>
      </c>
      <c r="J116" s="202">
        <f t="shared" si="6"/>
        <v>1246.9090909090908</v>
      </c>
      <c r="K116" s="237"/>
      <c r="L116" s="237"/>
    </row>
    <row r="117" spans="1:18" ht="15" customHeight="1">
      <c r="A117" s="36" t="s">
        <v>1483</v>
      </c>
      <c r="B117" s="232" t="s">
        <v>1453</v>
      </c>
      <c r="C117" s="536"/>
      <c r="D117" s="538"/>
      <c r="E117" s="536"/>
      <c r="F117" s="538"/>
      <c r="G117" s="577"/>
      <c r="H117" s="578"/>
      <c r="I117" s="236">
        <v>27.636363636363633</v>
      </c>
      <c r="J117" s="202">
        <f t="shared" si="6"/>
        <v>1492.3636363636363</v>
      </c>
      <c r="K117" s="237"/>
      <c r="L117" s="237"/>
    </row>
    <row r="118" spans="1:18" ht="15" customHeight="1">
      <c r="A118" s="36" t="s">
        <v>1484</v>
      </c>
      <c r="B118" s="232" t="s">
        <v>1489</v>
      </c>
      <c r="C118" s="536"/>
      <c r="D118" s="538"/>
      <c r="E118" s="536"/>
      <c r="F118" s="538"/>
      <c r="G118" s="577"/>
      <c r="H118" s="578"/>
      <c r="I118" s="236">
        <v>27.27272727272727</v>
      </c>
      <c r="J118" s="202">
        <f t="shared" si="6"/>
        <v>1472.7272727272725</v>
      </c>
      <c r="K118" s="237"/>
      <c r="L118" s="237"/>
    </row>
    <row r="119" spans="1:18" ht="15" customHeight="1">
      <c r="A119" s="36" t="s">
        <v>1485</v>
      </c>
      <c r="B119" s="232" t="s">
        <v>1490</v>
      </c>
      <c r="C119" s="536"/>
      <c r="D119" s="538"/>
      <c r="E119" s="536"/>
      <c r="F119" s="538"/>
      <c r="G119" s="577"/>
      <c r="H119" s="578"/>
      <c r="I119" s="236">
        <v>33.81818181818182</v>
      </c>
      <c r="J119" s="202">
        <f t="shared" si="6"/>
        <v>1826.1818181818182</v>
      </c>
      <c r="K119" s="237"/>
      <c r="L119" s="237"/>
    </row>
    <row r="120" spans="1:18" ht="15" customHeight="1">
      <c r="A120" s="36" t="s">
        <v>1486</v>
      </c>
      <c r="B120" s="232" t="s">
        <v>1488</v>
      </c>
      <c r="C120" s="536"/>
      <c r="D120" s="538"/>
      <c r="E120" s="536"/>
      <c r="F120" s="538"/>
      <c r="G120" s="577"/>
      <c r="H120" s="578"/>
      <c r="I120" s="236">
        <v>47.272727272727266</v>
      </c>
      <c r="J120" s="202">
        <f t="shared" si="6"/>
        <v>2552.7272727272725</v>
      </c>
      <c r="K120" s="237"/>
      <c r="L120" s="237"/>
    </row>
    <row r="121" spans="1:18" ht="15" customHeight="1">
      <c r="A121" s="36" t="s">
        <v>1480</v>
      </c>
      <c r="B121" s="232" t="s">
        <v>1487</v>
      </c>
      <c r="C121" s="539"/>
      <c r="D121" s="541"/>
      <c r="E121" s="539"/>
      <c r="F121" s="541"/>
      <c r="G121" s="579"/>
      <c r="H121" s="580"/>
      <c r="I121" s="236">
        <v>54.727272727272727</v>
      </c>
      <c r="J121" s="202">
        <f t="shared" si="6"/>
        <v>2955.2727272727275</v>
      </c>
      <c r="K121" s="237"/>
      <c r="L121" s="237"/>
    </row>
    <row r="122" spans="1:18" s="197" customFormat="1" ht="15" customHeight="1">
      <c r="A122" s="76"/>
      <c r="B122" s="76"/>
      <c r="C122" s="76"/>
      <c r="D122" s="76"/>
      <c r="E122" s="76"/>
      <c r="F122" s="76"/>
      <c r="G122" s="76"/>
      <c r="H122" s="76"/>
      <c r="I122" s="77"/>
      <c r="J122" s="77"/>
      <c r="K122" s="78"/>
      <c r="L122" s="78"/>
    </row>
    <row r="123" spans="1:18" ht="15" customHeight="1">
      <c r="A123" s="57" t="s">
        <v>279</v>
      </c>
      <c r="B123" s="163"/>
      <c r="C123" s="163"/>
      <c r="D123" s="163"/>
      <c r="E123" s="163"/>
      <c r="F123" s="163"/>
      <c r="G123" s="163"/>
      <c r="H123" s="163"/>
      <c r="I123" s="164"/>
      <c r="J123" s="165"/>
      <c r="K123" s="166"/>
      <c r="L123" s="167"/>
    </row>
    <row r="124" spans="1:18" s="197" customFormat="1" ht="16.5" customHeight="1">
      <c r="A124" s="204"/>
      <c r="B124" s="428" t="s">
        <v>1510</v>
      </c>
      <c r="C124" s="428"/>
      <c r="D124" s="428"/>
      <c r="E124" s="428"/>
      <c r="F124" s="428"/>
      <c r="G124" s="205"/>
      <c r="H124" s="223"/>
      <c r="I124" s="206"/>
      <c r="J124" s="207"/>
      <c r="K124" s="208"/>
      <c r="L124" s="209"/>
    </row>
    <row r="125" spans="1:18" s="197" customFormat="1" ht="16.5" customHeight="1">
      <c r="A125" s="210"/>
      <c r="B125" s="429"/>
      <c r="C125" s="429"/>
      <c r="D125" s="429"/>
      <c r="E125" s="429"/>
      <c r="F125" s="429"/>
      <c r="G125" s="211"/>
      <c r="H125" s="224"/>
      <c r="I125" s="212"/>
      <c r="J125" s="213"/>
      <c r="K125" s="214"/>
      <c r="L125" s="215"/>
    </row>
    <row r="126" spans="1:18" s="197" customFormat="1" ht="16.5" customHeight="1">
      <c r="A126" s="210"/>
      <c r="B126" s="429"/>
      <c r="C126" s="429"/>
      <c r="D126" s="429"/>
      <c r="E126" s="429"/>
      <c r="F126" s="429"/>
      <c r="G126" s="211"/>
      <c r="H126" s="224"/>
      <c r="I126" s="212"/>
      <c r="J126" s="213"/>
      <c r="K126" s="214"/>
      <c r="L126" s="215"/>
    </row>
    <row r="127" spans="1:18" s="197" customFormat="1" ht="16.5" customHeight="1">
      <c r="A127" s="210"/>
      <c r="B127" s="429"/>
      <c r="C127" s="429"/>
      <c r="D127" s="429"/>
      <c r="E127" s="429"/>
      <c r="F127" s="429"/>
      <c r="G127" s="211"/>
      <c r="H127" s="224"/>
      <c r="I127" s="212"/>
      <c r="J127" s="213"/>
      <c r="K127" s="214"/>
      <c r="L127" s="215"/>
    </row>
    <row r="128" spans="1:18" s="197" customFormat="1" ht="16.5" customHeight="1">
      <c r="A128" s="210"/>
      <c r="B128" s="430"/>
      <c r="C128" s="430"/>
      <c r="D128" s="430"/>
      <c r="E128" s="430"/>
      <c r="F128" s="430"/>
      <c r="G128" s="211"/>
      <c r="H128" s="224"/>
      <c r="I128" s="212"/>
      <c r="J128" s="213"/>
      <c r="K128" s="214"/>
      <c r="L128" s="215"/>
    </row>
    <row r="129" spans="1:15" s="199" customFormat="1" ht="41.1" customHeight="1">
      <c r="A129" s="67" t="s">
        <v>77</v>
      </c>
      <c r="B129" s="68" t="s">
        <v>1479</v>
      </c>
      <c r="C129" s="483" t="s">
        <v>1332</v>
      </c>
      <c r="D129" s="484"/>
      <c r="E129" s="483" t="s">
        <v>1331</v>
      </c>
      <c r="F129" s="484"/>
      <c r="G129" s="483" t="s">
        <v>1334</v>
      </c>
      <c r="H129" s="484"/>
      <c r="I129" s="74" t="s">
        <v>893</v>
      </c>
      <c r="J129" s="74" t="s">
        <v>894</v>
      </c>
      <c r="K129" s="75"/>
      <c r="L129" s="75"/>
      <c r="O129"/>
    </row>
    <row r="130" spans="1:15" ht="15" customHeight="1">
      <c r="A130" s="36" t="s">
        <v>1369</v>
      </c>
      <c r="B130" s="232" t="s">
        <v>1431</v>
      </c>
      <c r="C130" s="569" t="s">
        <v>1507</v>
      </c>
      <c r="D130" s="570"/>
      <c r="E130" s="569" t="s">
        <v>1506</v>
      </c>
      <c r="F130" s="570"/>
      <c r="G130" s="569" t="s">
        <v>1513</v>
      </c>
      <c r="H130" s="570"/>
      <c r="I130" s="236">
        <v>3.860624249999999</v>
      </c>
      <c r="J130" s="202">
        <f>I130*0.9*60</f>
        <v>208.47370949999993</v>
      </c>
      <c r="K130" s="237"/>
      <c r="L130" s="237"/>
    </row>
    <row r="131" spans="1:15" ht="15" customHeight="1">
      <c r="A131" s="36" t="s">
        <v>1370</v>
      </c>
      <c r="B131" s="232" t="s">
        <v>1432</v>
      </c>
      <c r="C131" s="571"/>
      <c r="D131" s="572"/>
      <c r="E131" s="571"/>
      <c r="F131" s="572"/>
      <c r="G131" s="571"/>
      <c r="H131" s="572"/>
      <c r="I131" s="236">
        <v>4.7411174999999997</v>
      </c>
      <c r="J131" s="202">
        <f t="shared" ref="J131:J159" si="7">I131*0.9*60</f>
        <v>256.02034500000002</v>
      </c>
      <c r="K131" s="237"/>
      <c r="L131" s="237"/>
    </row>
    <row r="132" spans="1:15" ht="15" customHeight="1">
      <c r="A132" s="36" t="s">
        <v>1371</v>
      </c>
      <c r="B132" s="232" t="s">
        <v>1433</v>
      </c>
      <c r="C132" s="571"/>
      <c r="D132" s="572"/>
      <c r="E132" s="571"/>
      <c r="F132" s="572"/>
      <c r="G132" s="571"/>
      <c r="H132" s="572"/>
      <c r="I132" s="236">
        <v>6.0957224999999999</v>
      </c>
      <c r="J132" s="202">
        <f t="shared" si="7"/>
        <v>329.169015</v>
      </c>
      <c r="K132" s="237"/>
      <c r="L132" s="237"/>
    </row>
    <row r="133" spans="1:15" ht="15" customHeight="1">
      <c r="A133" s="36" t="s">
        <v>1372</v>
      </c>
      <c r="B133" s="232" t="s">
        <v>1434</v>
      </c>
      <c r="C133" s="571"/>
      <c r="D133" s="572"/>
      <c r="E133" s="571"/>
      <c r="F133" s="572"/>
      <c r="G133" s="571"/>
      <c r="H133" s="572"/>
      <c r="I133" s="236">
        <v>5.4087442499999998</v>
      </c>
      <c r="J133" s="202">
        <f t="shared" si="7"/>
        <v>292.07218949999998</v>
      </c>
      <c r="K133" s="237"/>
      <c r="L133" s="237"/>
    </row>
    <row r="134" spans="1:15" ht="15" customHeight="1">
      <c r="A134" s="36" t="s">
        <v>1373</v>
      </c>
      <c r="B134" s="232" t="s">
        <v>1435</v>
      </c>
      <c r="C134" s="571"/>
      <c r="D134" s="572"/>
      <c r="E134" s="571"/>
      <c r="F134" s="572"/>
      <c r="G134" s="571"/>
      <c r="H134" s="572"/>
      <c r="I134" s="236">
        <v>6.6762674999999998</v>
      </c>
      <c r="J134" s="202">
        <f t="shared" si="7"/>
        <v>360.51844499999999</v>
      </c>
      <c r="K134" s="237"/>
      <c r="L134" s="237"/>
    </row>
    <row r="135" spans="1:15" ht="15" customHeight="1">
      <c r="A135" s="36" t="s">
        <v>1374</v>
      </c>
      <c r="B135" s="232" t="s">
        <v>1436</v>
      </c>
      <c r="C135" s="571"/>
      <c r="D135" s="572"/>
      <c r="E135" s="571"/>
      <c r="F135" s="572"/>
      <c r="G135" s="571"/>
      <c r="H135" s="572"/>
      <c r="I135" s="236">
        <v>7.6438424999999999</v>
      </c>
      <c r="J135" s="202">
        <f t="shared" si="7"/>
        <v>412.767495</v>
      </c>
      <c r="K135" s="237"/>
      <c r="L135" s="237"/>
    </row>
    <row r="136" spans="1:15" ht="15" customHeight="1">
      <c r="A136" s="36" t="s">
        <v>1375</v>
      </c>
      <c r="B136" s="232" t="s">
        <v>1437</v>
      </c>
      <c r="C136" s="571"/>
      <c r="D136" s="572"/>
      <c r="E136" s="571"/>
      <c r="F136" s="572"/>
      <c r="G136" s="571"/>
      <c r="H136" s="572"/>
      <c r="I136" s="236">
        <v>6.6762674999999998</v>
      </c>
      <c r="J136" s="202">
        <f t="shared" si="7"/>
        <v>360.51844499999999</v>
      </c>
      <c r="K136" s="237"/>
      <c r="L136" s="237"/>
    </row>
    <row r="137" spans="1:15" ht="15" customHeight="1">
      <c r="A137" s="36" t="s">
        <v>1376</v>
      </c>
      <c r="B137" s="232" t="s">
        <v>1438</v>
      </c>
      <c r="C137" s="571"/>
      <c r="D137" s="572"/>
      <c r="E137" s="571"/>
      <c r="F137" s="572"/>
      <c r="G137" s="571"/>
      <c r="H137" s="572"/>
      <c r="I137" s="236">
        <v>7.547085</v>
      </c>
      <c r="J137" s="202">
        <f t="shared" si="7"/>
        <v>407.54259000000002</v>
      </c>
      <c r="K137" s="237"/>
      <c r="L137" s="237"/>
    </row>
    <row r="138" spans="1:15" ht="15" customHeight="1">
      <c r="A138" s="36" t="s">
        <v>1377</v>
      </c>
      <c r="B138" s="232" t="s">
        <v>1439</v>
      </c>
      <c r="C138" s="571"/>
      <c r="D138" s="572"/>
      <c r="E138" s="571"/>
      <c r="F138" s="572"/>
      <c r="G138" s="571"/>
      <c r="H138" s="572"/>
      <c r="I138" s="236">
        <v>8.514660000000001</v>
      </c>
      <c r="J138" s="202">
        <f t="shared" si="7"/>
        <v>459.79164000000003</v>
      </c>
      <c r="K138" s="237"/>
      <c r="L138" s="237"/>
    </row>
    <row r="139" spans="1:15" ht="15" customHeight="1">
      <c r="A139" s="36" t="s">
        <v>1378</v>
      </c>
      <c r="B139" s="232" t="s">
        <v>1440</v>
      </c>
      <c r="C139" s="571"/>
      <c r="D139" s="572"/>
      <c r="E139" s="571"/>
      <c r="F139" s="572"/>
      <c r="G139" s="571"/>
      <c r="H139" s="572"/>
      <c r="I139" s="236">
        <v>11.127112499999999</v>
      </c>
      <c r="J139" s="202">
        <f t="shared" si="7"/>
        <v>600.86407499999996</v>
      </c>
      <c r="K139" s="237"/>
      <c r="L139" s="237"/>
    </row>
    <row r="140" spans="1:15" ht="15" customHeight="1">
      <c r="A140" s="36" t="s">
        <v>1379</v>
      </c>
      <c r="B140" s="232" t="s">
        <v>1441</v>
      </c>
      <c r="C140" s="571"/>
      <c r="D140" s="572"/>
      <c r="E140" s="571"/>
      <c r="F140" s="572"/>
      <c r="G140" s="571"/>
      <c r="H140" s="572"/>
      <c r="I140" s="236">
        <v>6.3859949999999985</v>
      </c>
      <c r="J140" s="202">
        <f t="shared" si="7"/>
        <v>344.84372999999994</v>
      </c>
      <c r="K140" s="237"/>
      <c r="L140" s="237"/>
    </row>
    <row r="141" spans="1:15" ht="15" customHeight="1">
      <c r="A141" s="36" t="s">
        <v>1380</v>
      </c>
      <c r="B141" s="232" t="s">
        <v>1442</v>
      </c>
      <c r="C141" s="571"/>
      <c r="D141" s="572"/>
      <c r="E141" s="571"/>
      <c r="F141" s="572"/>
      <c r="G141" s="571"/>
      <c r="H141" s="572"/>
      <c r="I141" s="236">
        <v>8.1566572500000003</v>
      </c>
      <c r="J141" s="202">
        <f t="shared" si="7"/>
        <v>440.45949150000001</v>
      </c>
      <c r="K141" s="237"/>
      <c r="L141" s="237"/>
    </row>
    <row r="142" spans="1:15" ht="15" customHeight="1">
      <c r="A142" s="36" t="s">
        <v>1381</v>
      </c>
      <c r="B142" s="232" t="s">
        <v>1443</v>
      </c>
      <c r="C142" s="571"/>
      <c r="D142" s="572"/>
      <c r="E142" s="571"/>
      <c r="F142" s="572"/>
      <c r="G142" s="571"/>
      <c r="H142" s="572"/>
      <c r="I142" s="236">
        <v>10.159537499999999</v>
      </c>
      <c r="J142" s="202">
        <f t="shared" si="7"/>
        <v>548.61502499999995</v>
      </c>
      <c r="K142" s="237"/>
      <c r="L142" s="237"/>
    </row>
    <row r="143" spans="1:15" ht="15" customHeight="1">
      <c r="A143" s="36" t="s">
        <v>1382</v>
      </c>
      <c r="B143" s="232" t="s">
        <v>1444</v>
      </c>
      <c r="C143" s="571"/>
      <c r="D143" s="572"/>
      <c r="E143" s="571"/>
      <c r="F143" s="572"/>
      <c r="G143" s="571"/>
      <c r="H143" s="572"/>
      <c r="I143" s="236">
        <v>14.223352500000001</v>
      </c>
      <c r="J143" s="202">
        <f t="shared" si="7"/>
        <v>768.06103500000006</v>
      </c>
      <c r="K143" s="237"/>
      <c r="L143" s="237"/>
    </row>
    <row r="144" spans="1:15" ht="15" customHeight="1">
      <c r="A144" s="36" t="s">
        <v>1383</v>
      </c>
      <c r="B144" s="232" t="s">
        <v>1445</v>
      </c>
      <c r="C144" s="571"/>
      <c r="D144" s="572"/>
      <c r="E144" s="571"/>
      <c r="F144" s="572"/>
      <c r="G144" s="571"/>
      <c r="H144" s="572"/>
      <c r="I144" s="236">
        <v>7.7309242500000002</v>
      </c>
      <c r="J144" s="202">
        <f t="shared" si="7"/>
        <v>417.46990950000003</v>
      </c>
      <c r="K144" s="237"/>
      <c r="L144" s="237"/>
    </row>
    <row r="145" spans="1:20" ht="15" customHeight="1">
      <c r="A145" s="36" t="s">
        <v>1384</v>
      </c>
      <c r="B145" s="232" t="s">
        <v>1446</v>
      </c>
      <c r="C145" s="571"/>
      <c r="D145" s="572"/>
      <c r="E145" s="571"/>
      <c r="F145" s="572"/>
      <c r="G145" s="571"/>
      <c r="H145" s="572"/>
      <c r="I145" s="236">
        <v>9.8692649999999986</v>
      </c>
      <c r="J145" s="202">
        <f t="shared" si="7"/>
        <v>532.94030999999995</v>
      </c>
      <c r="K145" s="237"/>
      <c r="L145" s="237"/>
    </row>
    <row r="146" spans="1:20" ht="15" customHeight="1">
      <c r="A146" s="36" t="s">
        <v>1385</v>
      </c>
      <c r="B146" s="232" t="s">
        <v>1447</v>
      </c>
      <c r="C146" s="571"/>
      <c r="D146" s="572"/>
      <c r="E146" s="571"/>
      <c r="F146" s="572"/>
      <c r="G146" s="571"/>
      <c r="H146" s="572"/>
      <c r="I146" s="236">
        <v>12.37528425</v>
      </c>
      <c r="J146" s="202">
        <f t="shared" si="7"/>
        <v>668.26534950000007</v>
      </c>
      <c r="K146" s="237"/>
      <c r="L146" s="237"/>
    </row>
    <row r="147" spans="1:20" ht="15" customHeight="1">
      <c r="A147" s="36" t="s">
        <v>1386</v>
      </c>
      <c r="B147" s="232" t="s">
        <v>1448</v>
      </c>
      <c r="C147" s="571"/>
      <c r="D147" s="572"/>
      <c r="E147" s="571"/>
      <c r="F147" s="572"/>
      <c r="G147" s="571"/>
      <c r="H147" s="572"/>
      <c r="I147" s="236">
        <v>17.309916749999999</v>
      </c>
      <c r="J147" s="202">
        <f t="shared" si="7"/>
        <v>934.73550449999993</v>
      </c>
      <c r="K147" s="237"/>
      <c r="L147" s="237"/>
    </row>
    <row r="148" spans="1:20" ht="15" customHeight="1">
      <c r="A148" s="36" t="s">
        <v>1387</v>
      </c>
      <c r="B148" s="232" t="s">
        <v>1449</v>
      </c>
      <c r="C148" s="571"/>
      <c r="D148" s="572"/>
      <c r="E148" s="571"/>
      <c r="F148" s="572"/>
      <c r="G148" s="571"/>
      <c r="H148" s="572"/>
      <c r="I148" s="236">
        <v>9.1435837499999977</v>
      </c>
      <c r="J148" s="202">
        <f t="shared" si="7"/>
        <v>493.75352249999992</v>
      </c>
      <c r="K148" s="237"/>
      <c r="L148" s="237"/>
    </row>
    <row r="149" spans="1:20" ht="15" customHeight="1">
      <c r="A149" s="36" t="s">
        <v>1388</v>
      </c>
      <c r="B149" s="232" t="s">
        <v>1450</v>
      </c>
      <c r="C149" s="571"/>
      <c r="D149" s="572"/>
      <c r="E149" s="571"/>
      <c r="F149" s="572"/>
      <c r="G149" s="571"/>
      <c r="H149" s="572"/>
      <c r="I149" s="236">
        <v>11.601224250000003</v>
      </c>
      <c r="J149" s="202">
        <f t="shared" si="7"/>
        <v>626.46610950000013</v>
      </c>
      <c r="K149" s="237"/>
      <c r="L149" s="237"/>
    </row>
    <row r="150" spans="1:20" ht="15" customHeight="1">
      <c r="A150" s="36" t="s">
        <v>1389</v>
      </c>
      <c r="B150" s="232" t="s">
        <v>1451</v>
      </c>
      <c r="C150" s="571"/>
      <c r="D150" s="572"/>
      <c r="E150" s="571"/>
      <c r="F150" s="572"/>
      <c r="G150" s="571"/>
      <c r="H150" s="572"/>
      <c r="I150" s="236">
        <v>14.50394925</v>
      </c>
      <c r="J150" s="202">
        <f t="shared" si="7"/>
        <v>783.21325950000005</v>
      </c>
      <c r="K150" s="237"/>
      <c r="L150" s="237"/>
    </row>
    <row r="151" spans="1:20" ht="15" customHeight="1">
      <c r="A151" s="36" t="s">
        <v>1390</v>
      </c>
      <c r="B151" s="232" t="s">
        <v>1453</v>
      </c>
      <c r="C151" s="571"/>
      <c r="D151" s="572"/>
      <c r="E151" s="571"/>
      <c r="F151" s="572"/>
      <c r="G151" s="571"/>
      <c r="H151" s="572"/>
      <c r="I151" s="236">
        <v>20.309399249999995</v>
      </c>
      <c r="J151" s="202">
        <f t="shared" si="7"/>
        <v>1096.7075594999999</v>
      </c>
      <c r="K151" s="237"/>
      <c r="L151" s="237"/>
    </row>
    <row r="152" spans="1:20" ht="15" customHeight="1">
      <c r="A152" s="36" t="s">
        <v>1391</v>
      </c>
      <c r="B152" s="232" t="s">
        <v>1454</v>
      </c>
      <c r="C152" s="571"/>
      <c r="D152" s="572"/>
      <c r="E152" s="571"/>
      <c r="F152" s="572"/>
      <c r="G152" s="571"/>
      <c r="H152" s="572"/>
      <c r="I152" s="236">
        <v>13.536374250000001</v>
      </c>
      <c r="J152" s="202">
        <f t="shared" si="7"/>
        <v>730.96420950000004</v>
      </c>
      <c r="K152" s="237"/>
      <c r="L152" s="237"/>
    </row>
    <row r="153" spans="1:20" ht="15" customHeight="1">
      <c r="A153" s="36" t="s">
        <v>1392</v>
      </c>
      <c r="B153" s="232" t="s">
        <v>1455</v>
      </c>
      <c r="C153" s="571"/>
      <c r="D153" s="572"/>
      <c r="E153" s="571"/>
      <c r="F153" s="572"/>
      <c r="G153" s="571"/>
      <c r="H153" s="572"/>
      <c r="I153" s="236">
        <v>16.92288675</v>
      </c>
      <c r="J153" s="202">
        <f t="shared" si="7"/>
        <v>913.83588450000002</v>
      </c>
      <c r="K153" s="237"/>
      <c r="L153" s="237"/>
    </row>
    <row r="154" spans="1:20" ht="15" customHeight="1">
      <c r="A154" s="36" t="s">
        <v>1393</v>
      </c>
      <c r="B154" s="232" t="s">
        <v>1456</v>
      </c>
      <c r="C154" s="571"/>
      <c r="D154" s="572"/>
      <c r="E154" s="571"/>
      <c r="F154" s="572"/>
      <c r="G154" s="571"/>
      <c r="H154" s="572"/>
      <c r="I154" s="236">
        <v>23.695911749999997</v>
      </c>
      <c r="J154" s="202">
        <f t="shared" si="7"/>
        <v>1279.5792344999998</v>
      </c>
      <c r="K154" s="237"/>
      <c r="L154" s="237"/>
    </row>
    <row r="155" spans="1:20" ht="15" customHeight="1">
      <c r="A155" s="36" t="s">
        <v>1394</v>
      </c>
      <c r="B155" s="232" t="s">
        <v>1457</v>
      </c>
      <c r="C155" s="571"/>
      <c r="D155" s="572"/>
      <c r="E155" s="571"/>
      <c r="F155" s="572"/>
      <c r="G155" s="571"/>
      <c r="H155" s="572"/>
      <c r="I155" s="236">
        <v>15.47152425</v>
      </c>
      <c r="J155" s="202">
        <f t="shared" si="7"/>
        <v>835.46230949999995</v>
      </c>
      <c r="K155" s="237"/>
      <c r="L155" s="237"/>
    </row>
    <row r="156" spans="1:20" ht="15" customHeight="1">
      <c r="A156" s="36" t="s">
        <v>1395</v>
      </c>
      <c r="B156" s="232" t="s">
        <v>1458</v>
      </c>
      <c r="C156" s="571"/>
      <c r="D156" s="572"/>
      <c r="E156" s="571"/>
      <c r="F156" s="572"/>
      <c r="G156" s="571"/>
      <c r="H156" s="572"/>
      <c r="I156" s="236">
        <v>19.341824249999995</v>
      </c>
      <c r="J156" s="202">
        <f t="shared" si="7"/>
        <v>1044.4585094999998</v>
      </c>
      <c r="K156" s="237"/>
      <c r="L156" s="237"/>
    </row>
    <row r="157" spans="1:20" ht="15" customHeight="1">
      <c r="A157" s="36" t="s">
        <v>1396</v>
      </c>
      <c r="B157" s="232" t="s">
        <v>1459</v>
      </c>
      <c r="C157" s="571"/>
      <c r="D157" s="572"/>
      <c r="E157" s="571"/>
      <c r="F157" s="572"/>
      <c r="G157" s="571"/>
      <c r="H157" s="572"/>
      <c r="I157" s="236">
        <v>27.082424249999999</v>
      </c>
      <c r="J157" s="202">
        <f t="shared" si="7"/>
        <v>1462.4509095000001</v>
      </c>
      <c r="K157" s="237"/>
      <c r="L157" s="237"/>
    </row>
    <row r="158" spans="1:20" ht="15" customHeight="1">
      <c r="A158" s="36" t="s">
        <v>1336</v>
      </c>
      <c r="B158" s="232" t="s">
        <v>1460</v>
      </c>
      <c r="C158" s="571"/>
      <c r="D158" s="572"/>
      <c r="E158" s="571"/>
      <c r="F158" s="572"/>
      <c r="G158" s="571"/>
      <c r="H158" s="572"/>
      <c r="I158" s="236">
        <v>23.910499999999999</v>
      </c>
      <c r="J158" s="202">
        <f t="shared" si="7"/>
        <v>1291.1669999999999</v>
      </c>
      <c r="K158" s="237"/>
      <c r="L158" s="237"/>
    </row>
    <row r="159" spans="1:20" ht="15" customHeight="1">
      <c r="A159" s="36" t="s">
        <v>1337</v>
      </c>
      <c r="B159" s="232" t="s">
        <v>1461</v>
      </c>
      <c r="C159" s="573"/>
      <c r="D159" s="574"/>
      <c r="E159" s="573"/>
      <c r="F159" s="574"/>
      <c r="G159" s="573"/>
      <c r="H159" s="574"/>
      <c r="I159" s="236">
        <v>32.979999999999997</v>
      </c>
      <c r="J159" s="202">
        <f t="shared" si="7"/>
        <v>1780.9199999999998</v>
      </c>
      <c r="K159" s="237"/>
      <c r="L159" s="237"/>
    </row>
    <row r="160" spans="1:20" s="197" customFormat="1" ht="15" customHeight="1">
      <c r="A160" s="76"/>
      <c r="B160" s="76"/>
      <c r="C160" s="76"/>
      <c r="D160" s="76"/>
      <c r="E160" s="76"/>
      <c r="F160" s="76"/>
      <c r="G160" s="76"/>
      <c r="H160" s="76"/>
      <c r="I160" s="77"/>
      <c r="J160" s="77"/>
      <c r="K160" s="78"/>
      <c r="L160" s="78"/>
      <c r="T160"/>
    </row>
    <row r="161" spans="1:18" ht="15" customHeight="1">
      <c r="A161" s="57" t="s">
        <v>280</v>
      </c>
      <c r="B161" s="163"/>
      <c r="C161" s="163"/>
      <c r="D161" s="163"/>
      <c r="E161" s="163"/>
      <c r="F161" s="163"/>
      <c r="G161" s="163"/>
      <c r="H161" s="163"/>
      <c r="I161" s="164"/>
      <c r="J161" s="165"/>
      <c r="K161" s="166"/>
      <c r="L161" s="167"/>
    </row>
    <row r="162" spans="1:18" s="197" customFormat="1" ht="16.5" customHeight="1">
      <c r="A162" s="204"/>
      <c r="B162" s="428" t="s">
        <v>2188</v>
      </c>
      <c r="C162" s="428"/>
      <c r="D162" s="428"/>
      <c r="E162" s="428"/>
      <c r="F162" s="428"/>
      <c r="G162" s="205"/>
      <c r="H162" s="223"/>
      <c r="I162" s="206"/>
      <c r="J162" s="207"/>
      <c r="K162" s="208"/>
      <c r="L162" s="209"/>
    </row>
    <row r="163" spans="1:18" s="197" customFormat="1" ht="16.5" customHeight="1">
      <c r="A163" s="210"/>
      <c r="B163" s="429"/>
      <c r="C163" s="429"/>
      <c r="D163" s="429"/>
      <c r="E163" s="429"/>
      <c r="F163" s="429"/>
      <c r="G163" s="211"/>
      <c r="H163" s="224"/>
      <c r="I163" s="212"/>
      <c r="J163" s="213"/>
      <c r="K163" s="214"/>
      <c r="L163" s="215"/>
      <c r="R163"/>
    </row>
    <row r="164" spans="1:18" s="197" customFormat="1" ht="16.5" customHeight="1">
      <c r="A164" s="210"/>
      <c r="B164" s="429"/>
      <c r="C164" s="429"/>
      <c r="D164" s="429"/>
      <c r="E164" s="429"/>
      <c r="F164" s="429"/>
      <c r="G164" s="211"/>
      <c r="H164" s="224"/>
      <c r="I164" s="212"/>
      <c r="J164" s="213"/>
      <c r="K164" s="214"/>
      <c r="L164" s="215"/>
    </row>
    <row r="165" spans="1:18" s="197" customFormat="1" ht="16.5" customHeight="1">
      <c r="A165" s="210"/>
      <c r="B165" s="429"/>
      <c r="C165" s="429"/>
      <c r="D165" s="429"/>
      <c r="E165" s="429"/>
      <c r="F165" s="429"/>
      <c r="G165" s="211"/>
      <c r="H165" s="224"/>
      <c r="I165" s="212"/>
      <c r="J165" s="213"/>
      <c r="K165" s="214"/>
      <c r="L165" s="215"/>
    </row>
    <row r="166" spans="1:18" s="197" customFormat="1" ht="16.5" customHeight="1">
      <c r="A166" s="210"/>
      <c r="B166" s="430"/>
      <c r="C166" s="430"/>
      <c r="D166" s="430"/>
      <c r="E166" s="430"/>
      <c r="F166" s="430"/>
      <c r="G166" s="211"/>
      <c r="H166" s="224"/>
      <c r="I166" s="212"/>
      <c r="J166" s="213"/>
      <c r="K166" s="214"/>
      <c r="L166" s="215"/>
    </row>
    <row r="167" spans="1:18" s="199" customFormat="1" ht="41.1" customHeight="1">
      <c r="A167" s="67" t="s">
        <v>77</v>
      </c>
      <c r="B167" s="68" t="s">
        <v>1479</v>
      </c>
      <c r="C167" s="483" t="s">
        <v>1332</v>
      </c>
      <c r="D167" s="484"/>
      <c r="E167" s="483" t="s">
        <v>1331</v>
      </c>
      <c r="F167" s="484"/>
      <c r="G167" s="483" t="s">
        <v>1334</v>
      </c>
      <c r="H167" s="484"/>
      <c r="I167" s="74" t="s">
        <v>893</v>
      </c>
      <c r="J167" s="74" t="s">
        <v>894</v>
      </c>
      <c r="K167" s="75"/>
      <c r="L167" s="75"/>
    </row>
    <row r="168" spans="1:18" ht="15" customHeight="1">
      <c r="A168" s="36" t="s">
        <v>1340</v>
      </c>
      <c r="B168" s="232" t="s">
        <v>1431</v>
      </c>
      <c r="C168" s="569" t="s">
        <v>1508</v>
      </c>
      <c r="D168" s="570"/>
      <c r="E168" s="569" t="s">
        <v>1506</v>
      </c>
      <c r="F168" s="570"/>
      <c r="G168" s="569" t="s">
        <v>1513</v>
      </c>
      <c r="H168" s="570"/>
      <c r="I168" s="236">
        <v>4.9346324999999993</v>
      </c>
      <c r="J168" s="202">
        <f t="shared" ref="J168:J198" si="8">I168*0.9*60</f>
        <v>266.47015499999998</v>
      </c>
      <c r="K168" s="237"/>
      <c r="L168" s="237"/>
    </row>
    <row r="169" spans="1:18" ht="15" customHeight="1">
      <c r="A169" s="36" t="s">
        <v>1341</v>
      </c>
      <c r="B169" s="232" t="s">
        <v>1432</v>
      </c>
      <c r="C169" s="571"/>
      <c r="D169" s="572"/>
      <c r="E169" s="571"/>
      <c r="F169" s="572"/>
      <c r="G169" s="571"/>
      <c r="H169" s="572"/>
      <c r="I169" s="236">
        <v>5.9892892500000006</v>
      </c>
      <c r="J169" s="202">
        <f t="shared" si="8"/>
        <v>323.42161950000002</v>
      </c>
      <c r="K169" s="237"/>
      <c r="L169" s="237"/>
    </row>
    <row r="170" spans="1:18" ht="15" customHeight="1">
      <c r="A170" s="36" t="s">
        <v>1342</v>
      </c>
      <c r="B170" s="232" t="s">
        <v>1433</v>
      </c>
      <c r="C170" s="571"/>
      <c r="D170" s="572"/>
      <c r="E170" s="571"/>
      <c r="F170" s="572"/>
      <c r="G170" s="571"/>
      <c r="H170" s="572"/>
      <c r="I170" s="236">
        <v>7.247136750000001</v>
      </c>
      <c r="J170" s="202">
        <f t="shared" si="8"/>
        <v>391.34538450000002</v>
      </c>
      <c r="K170" s="237"/>
      <c r="L170" s="237"/>
    </row>
    <row r="171" spans="1:18" ht="15" customHeight="1">
      <c r="A171" s="36" t="s">
        <v>1343</v>
      </c>
      <c r="B171" s="232" t="s">
        <v>1434</v>
      </c>
      <c r="C171" s="571"/>
      <c r="D171" s="572"/>
      <c r="E171" s="571"/>
      <c r="F171" s="572"/>
      <c r="G171" s="571"/>
      <c r="H171" s="572"/>
      <c r="I171" s="236">
        <v>6.5698342500000004</v>
      </c>
      <c r="J171" s="202">
        <f t="shared" si="8"/>
        <v>354.7710495</v>
      </c>
      <c r="K171" s="237"/>
      <c r="L171" s="237"/>
    </row>
    <row r="172" spans="1:18" ht="15" customHeight="1">
      <c r="A172" s="36" t="s">
        <v>1344</v>
      </c>
      <c r="B172" s="232" t="s">
        <v>1435</v>
      </c>
      <c r="C172" s="571"/>
      <c r="D172" s="572"/>
      <c r="E172" s="571"/>
      <c r="F172" s="572"/>
      <c r="G172" s="571"/>
      <c r="H172" s="572"/>
      <c r="I172" s="236">
        <v>8.2147117499999993</v>
      </c>
      <c r="J172" s="202">
        <f t="shared" si="8"/>
        <v>443.59443449999998</v>
      </c>
      <c r="K172" s="237"/>
      <c r="L172" s="237"/>
    </row>
    <row r="173" spans="1:18" ht="15" customHeight="1">
      <c r="A173" s="36" t="s">
        <v>1345</v>
      </c>
      <c r="B173" s="232" t="s">
        <v>1436</v>
      </c>
      <c r="C173" s="571"/>
      <c r="D173" s="572"/>
      <c r="E173" s="571"/>
      <c r="F173" s="572"/>
      <c r="G173" s="571"/>
      <c r="H173" s="572"/>
      <c r="I173" s="236">
        <v>9.1822867499999994</v>
      </c>
      <c r="J173" s="202">
        <f t="shared" si="8"/>
        <v>495.84348449999999</v>
      </c>
      <c r="K173" s="237"/>
      <c r="L173" s="237"/>
    </row>
    <row r="174" spans="1:18" ht="15" customHeight="1">
      <c r="A174" s="36" t="s">
        <v>1346</v>
      </c>
      <c r="B174" s="232" t="s">
        <v>1437</v>
      </c>
      <c r="C174" s="571"/>
      <c r="D174" s="572"/>
      <c r="E174" s="571"/>
      <c r="F174" s="572"/>
      <c r="G174" s="571"/>
      <c r="H174" s="572"/>
      <c r="I174" s="236">
        <v>8.2147117499999993</v>
      </c>
      <c r="J174" s="202">
        <f t="shared" si="8"/>
        <v>443.59443449999998</v>
      </c>
      <c r="K174" s="237"/>
      <c r="L174" s="237"/>
    </row>
    <row r="175" spans="1:18" ht="15" customHeight="1">
      <c r="A175" s="36" t="s">
        <v>1347</v>
      </c>
      <c r="B175" s="232" t="s">
        <v>1438</v>
      </c>
      <c r="C175" s="571"/>
      <c r="D175" s="572"/>
      <c r="E175" s="571"/>
      <c r="F175" s="572"/>
      <c r="G175" s="571"/>
      <c r="H175" s="572"/>
      <c r="I175" s="236">
        <v>9.0855292500000004</v>
      </c>
      <c r="J175" s="202">
        <f t="shared" si="8"/>
        <v>490.61857950000001</v>
      </c>
      <c r="K175" s="237"/>
      <c r="L175" s="237"/>
    </row>
    <row r="176" spans="1:18" ht="15" customHeight="1">
      <c r="A176" s="36" t="s">
        <v>1348</v>
      </c>
      <c r="B176" s="232" t="s">
        <v>1439</v>
      </c>
      <c r="C176" s="571"/>
      <c r="D176" s="572"/>
      <c r="E176" s="571"/>
      <c r="F176" s="572"/>
      <c r="G176" s="571"/>
      <c r="H176" s="572"/>
      <c r="I176" s="236">
        <v>11.21419425</v>
      </c>
      <c r="J176" s="202">
        <f t="shared" si="8"/>
        <v>605.5664895000001</v>
      </c>
      <c r="K176" s="237"/>
      <c r="L176" s="237"/>
    </row>
    <row r="177" spans="1:12" ht="15" customHeight="1">
      <c r="A177" s="36" t="s">
        <v>1349</v>
      </c>
      <c r="B177" s="232" t="s">
        <v>1440</v>
      </c>
      <c r="C177" s="571"/>
      <c r="D177" s="572"/>
      <c r="E177" s="571"/>
      <c r="F177" s="572"/>
      <c r="G177" s="571"/>
      <c r="H177" s="572"/>
      <c r="I177" s="236">
        <v>14.310434249999998</v>
      </c>
      <c r="J177" s="202">
        <f t="shared" si="8"/>
        <v>772.76344949999987</v>
      </c>
      <c r="K177" s="237"/>
      <c r="L177" s="237"/>
    </row>
    <row r="178" spans="1:12" ht="15" customHeight="1">
      <c r="A178" s="36" t="s">
        <v>1350</v>
      </c>
      <c r="B178" s="232" t="s">
        <v>1441</v>
      </c>
      <c r="C178" s="571"/>
      <c r="D178" s="572"/>
      <c r="E178" s="571"/>
      <c r="F178" s="572"/>
      <c r="G178" s="571"/>
      <c r="H178" s="572"/>
      <c r="I178" s="236">
        <v>8.6984992500000011</v>
      </c>
      <c r="J178" s="202">
        <f t="shared" si="8"/>
        <v>469.7189595000001</v>
      </c>
      <c r="K178" s="237"/>
      <c r="L178" s="237"/>
    </row>
    <row r="179" spans="1:12" ht="15" customHeight="1">
      <c r="A179" s="36" t="s">
        <v>1352</v>
      </c>
      <c r="B179" s="232" t="s">
        <v>1442</v>
      </c>
      <c r="C179" s="571"/>
      <c r="D179" s="572"/>
      <c r="E179" s="571"/>
      <c r="F179" s="572"/>
      <c r="G179" s="571"/>
      <c r="H179" s="572"/>
      <c r="I179" s="236">
        <v>11.262573</v>
      </c>
      <c r="J179" s="202">
        <f t="shared" si="8"/>
        <v>608.17894200000001</v>
      </c>
      <c r="K179" s="237"/>
      <c r="L179" s="237"/>
    </row>
    <row r="180" spans="1:12" ht="15" customHeight="1">
      <c r="A180" s="36" t="s">
        <v>1351</v>
      </c>
      <c r="B180" s="232" t="s">
        <v>1443</v>
      </c>
      <c r="C180" s="571"/>
      <c r="D180" s="572"/>
      <c r="E180" s="571"/>
      <c r="F180" s="572"/>
      <c r="G180" s="571"/>
      <c r="H180" s="572"/>
      <c r="I180" s="236">
        <v>14.407191749999997</v>
      </c>
      <c r="J180" s="202">
        <f t="shared" si="8"/>
        <v>777.98835449999979</v>
      </c>
      <c r="K180" s="237"/>
      <c r="L180" s="237"/>
    </row>
    <row r="181" spans="1:12" ht="15" customHeight="1">
      <c r="A181" s="36" t="s">
        <v>1353</v>
      </c>
      <c r="B181" s="232" t="s">
        <v>1444</v>
      </c>
      <c r="C181" s="571"/>
      <c r="D181" s="572"/>
      <c r="E181" s="571"/>
      <c r="F181" s="572"/>
      <c r="G181" s="571"/>
      <c r="H181" s="572"/>
      <c r="I181" s="236">
        <v>18.799982249999999</v>
      </c>
      <c r="J181" s="202">
        <f t="shared" si="8"/>
        <v>1015.1990415000001</v>
      </c>
      <c r="K181" s="237"/>
      <c r="L181" s="237"/>
    </row>
    <row r="182" spans="1:12" ht="15" customHeight="1">
      <c r="A182" s="36" t="s">
        <v>1354</v>
      </c>
      <c r="B182" s="232" t="s">
        <v>1445</v>
      </c>
      <c r="C182" s="571"/>
      <c r="D182" s="572"/>
      <c r="E182" s="571"/>
      <c r="F182" s="572"/>
      <c r="G182" s="571"/>
      <c r="H182" s="572"/>
      <c r="I182" s="236">
        <v>11.99793</v>
      </c>
      <c r="J182" s="202">
        <f t="shared" si="8"/>
        <v>647.88822000000005</v>
      </c>
      <c r="K182" s="237"/>
      <c r="L182" s="237"/>
    </row>
    <row r="183" spans="1:12" ht="15" customHeight="1">
      <c r="A183" s="36" t="s">
        <v>1355</v>
      </c>
      <c r="B183" s="232" t="s">
        <v>1446</v>
      </c>
      <c r="C183" s="571"/>
      <c r="D183" s="572"/>
      <c r="E183" s="571"/>
      <c r="F183" s="572"/>
      <c r="G183" s="571"/>
      <c r="H183" s="572"/>
      <c r="I183" s="236">
        <v>15.47152425</v>
      </c>
      <c r="J183" s="202">
        <f t="shared" si="8"/>
        <v>835.46230949999995</v>
      </c>
      <c r="K183" s="237"/>
      <c r="L183" s="237"/>
    </row>
    <row r="184" spans="1:12" ht="15" customHeight="1">
      <c r="A184" s="36" t="s">
        <v>1356</v>
      </c>
      <c r="B184" s="232" t="s">
        <v>1447</v>
      </c>
      <c r="C184" s="571"/>
      <c r="D184" s="572"/>
      <c r="E184" s="571"/>
      <c r="F184" s="572"/>
      <c r="G184" s="571"/>
      <c r="H184" s="572"/>
      <c r="I184" s="236">
        <v>16.439099249999998</v>
      </c>
      <c r="J184" s="202">
        <f t="shared" si="8"/>
        <v>887.71135949999996</v>
      </c>
      <c r="K184" s="237"/>
      <c r="L184" s="237"/>
    </row>
    <row r="185" spans="1:12" ht="15" customHeight="1">
      <c r="A185" s="36" t="s">
        <v>1357</v>
      </c>
      <c r="B185" s="232" t="s">
        <v>1448</v>
      </c>
      <c r="C185" s="571"/>
      <c r="D185" s="572"/>
      <c r="E185" s="571"/>
      <c r="F185" s="572"/>
      <c r="G185" s="571"/>
      <c r="H185" s="572"/>
      <c r="I185" s="236">
        <v>21.47048925</v>
      </c>
      <c r="J185" s="202">
        <f t="shared" si="8"/>
        <v>1159.4064195000001</v>
      </c>
      <c r="K185" s="237"/>
      <c r="L185" s="237"/>
    </row>
    <row r="186" spans="1:12" ht="15" customHeight="1">
      <c r="A186" s="36" t="s">
        <v>1358</v>
      </c>
      <c r="B186" s="232" t="s">
        <v>1449</v>
      </c>
      <c r="C186" s="571"/>
      <c r="D186" s="572"/>
      <c r="E186" s="571"/>
      <c r="F186" s="572"/>
      <c r="G186" s="571"/>
      <c r="H186" s="572"/>
      <c r="I186" s="236">
        <v>12.56879925</v>
      </c>
      <c r="J186" s="202">
        <f t="shared" si="8"/>
        <v>678.71515950000003</v>
      </c>
      <c r="K186" s="237"/>
      <c r="L186" s="237"/>
    </row>
    <row r="187" spans="1:12" ht="15" customHeight="1">
      <c r="A187" s="36" t="s">
        <v>1359</v>
      </c>
      <c r="B187" s="232" t="s">
        <v>1450</v>
      </c>
      <c r="C187" s="571"/>
      <c r="D187" s="572"/>
      <c r="E187" s="571"/>
      <c r="F187" s="572"/>
      <c r="G187" s="571"/>
      <c r="H187" s="572"/>
      <c r="I187" s="236">
        <v>15.95531175</v>
      </c>
      <c r="J187" s="202">
        <f t="shared" si="8"/>
        <v>861.58683450000001</v>
      </c>
      <c r="K187" s="237"/>
      <c r="L187" s="237"/>
    </row>
    <row r="188" spans="1:12" ht="15" customHeight="1">
      <c r="A188" s="36" t="s">
        <v>1360</v>
      </c>
      <c r="B188" s="232" t="s">
        <v>1451</v>
      </c>
      <c r="C188" s="571"/>
      <c r="D188" s="572"/>
      <c r="E188" s="571"/>
      <c r="F188" s="572"/>
      <c r="G188" s="571"/>
      <c r="H188" s="572"/>
      <c r="I188" s="236">
        <v>19.148309250000001</v>
      </c>
      <c r="J188" s="202">
        <f t="shared" si="8"/>
        <v>1034.0086994999999</v>
      </c>
      <c r="K188" s="237"/>
      <c r="L188" s="237"/>
    </row>
    <row r="189" spans="1:12" ht="15" customHeight="1">
      <c r="A189" s="36" t="s">
        <v>1361</v>
      </c>
      <c r="B189" s="232" t="s">
        <v>1452</v>
      </c>
      <c r="C189" s="571"/>
      <c r="D189" s="572"/>
      <c r="E189" s="571"/>
      <c r="F189" s="572"/>
      <c r="G189" s="571"/>
      <c r="H189" s="572"/>
      <c r="I189" s="236">
        <v>22.244549249999995</v>
      </c>
      <c r="J189" s="202">
        <f t="shared" si="8"/>
        <v>1201.2056594999997</v>
      </c>
      <c r="K189" s="237"/>
      <c r="L189" s="237"/>
    </row>
    <row r="190" spans="1:12" ht="15" customHeight="1">
      <c r="A190" s="36" t="s">
        <v>1362</v>
      </c>
      <c r="B190" s="232" t="s">
        <v>1453</v>
      </c>
      <c r="C190" s="571"/>
      <c r="D190" s="572"/>
      <c r="E190" s="571"/>
      <c r="F190" s="572"/>
      <c r="G190" s="571"/>
      <c r="H190" s="572"/>
      <c r="I190" s="236">
        <v>24.760244249999996</v>
      </c>
      <c r="J190" s="202">
        <f t="shared" si="8"/>
        <v>1337.0531894999999</v>
      </c>
      <c r="K190" s="237"/>
      <c r="L190" s="237"/>
    </row>
    <row r="191" spans="1:12" ht="15" customHeight="1">
      <c r="A191" s="36" t="s">
        <v>1363</v>
      </c>
      <c r="B191" s="232" t="s">
        <v>1454</v>
      </c>
      <c r="C191" s="571"/>
      <c r="D191" s="572"/>
      <c r="E191" s="571"/>
      <c r="F191" s="572"/>
      <c r="G191" s="571"/>
      <c r="H191" s="572"/>
      <c r="I191" s="236">
        <v>17.890461749999996</v>
      </c>
      <c r="J191" s="202">
        <f t="shared" si="8"/>
        <v>966.0849344999998</v>
      </c>
      <c r="K191" s="237"/>
      <c r="L191" s="237"/>
    </row>
    <row r="192" spans="1:12" ht="15" customHeight="1">
      <c r="A192" s="36" t="s">
        <v>1364</v>
      </c>
      <c r="B192" s="232" t="s">
        <v>1455</v>
      </c>
      <c r="C192" s="571"/>
      <c r="D192" s="572"/>
      <c r="E192" s="571"/>
      <c r="F192" s="572"/>
      <c r="G192" s="571"/>
      <c r="H192" s="572"/>
      <c r="I192" s="236">
        <v>21.760761749999997</v>
      </c>
      <c r="J192" s="202">
        <f t="shared" si="8"/>
        <v>1175.0811345</v>
      </c>
      <c r="K192" s="237"/>
      <c r="L192" s="237"/>
    </row>
    <row r="193" spans="1:22" ht="15" customHeight="1">
      <c r="A193" s="36" t="s">
        <v>1365</v>
      </c>
      <c r="B193" s="232" t="s">
        <v>1456</v>
      </c>
      <c r="C193" s="571"/>
      <c r="D193" s="572"/>
      <c r="E193" s="571"/>
      <c r="F193" s="572"/>
      <c r="G193" s="571"/>
      <c r="H193" s="572"/>
      <c r="I193" s="236">
        <v>29.017574249999999</v>
      </c>
      <c r="J193" s="202">
        <f t="shared" si="8"/>
        <v>1566.9490094999999</v>
      </c>
      <c r="K193" s="237"/>
      <c r="L193" s="237"/>
    </row>
    <row r="194" spans="1:22" ht="15" customHeight="1">
      <c r="A194" s="36" t="s">
        <v>1366</v>
      </c>
      <c r="B194" s="232" t="s">
        <v>1457</v>
      </c>
      <c r="C194" s="571"/>
      <c r="D194" s="572"/>
      <c r="E194" s="571"/>
      <c r="F194" s="572"/>
      <c r="G194" s="571"/>
      <c r="H194" s="572"/>
      <c r="I194" s="236">
        <v>20.115884249999997</v>
      </c>
      <c r="J194" s="202">
        <f t="shared" si="8"/>
        <v>1086.2577494999998</v>
      </c>
      <c r="K194" s="237"/>
      <c r="L194" s="237"/>
    </row>
    <row r="195" spans="1:22" ht="15" customHeight="1">
      <c r="A195" s="36" t="s">
        <v>1367</v>
      </c>
      <c r="B195" s="232" t="s">
        <v>1458</v>
      </c>
      <c r="C195" s="571"/>
      <c r="D195" s="572"/>
      <c r="E195" s="571"/>
      <c r="F195" s="572"/>
      <c r="G195" s="571"/>
      <c r="H195" s="572"/>
      <c r="I195" s="236">
        <v>24.663486750000001</v>
      </c>
      <c r="J195" s="202">
        <f t="shared" si="8"/>
        <v>1331.8282845000001</v>
      </c>
      <c r="K195" s="237"/>
      <c r="L195" s="237"/>
    </row>
    <row r="196" spans="1:22" ht="15" customHeight="1">
      <c r="A196" s="36" t="s">
        <v>1368</v>
      </c>
      <c r="B196" s="232" t="s">
        <v>1459</v>
      </c>
      <c r="C196" s="571"/>
      <c r="D196" s="572"/>
      <c r="E196" s="571"/>
      <c r="F196" s="572"/>
      <c r="G196" s="571"/>
      <c r="H196" s="572"/>
      <c r="I196" s="236">
        <v>32.887874249999996</v>
      </c>
      <c r="J196" s="202">
        <f t="shared" si="8"/>
        <v>1775.9452094999999</v>
      </c>
      <c r="K196" s="237"/>
      <c r="L196" s="237"/>
    </row>
    <row r="197" spans="1:22" ht="15" customHeight="1">
      <c r="A197" s="36" t="s">
        <v>1338</v>
      </c>
      <c r="B197" s="232" t="s">
        <v>1460</v>
      </c>
      <c r="C197" s="571"/>
      <c r="D197" s="572"/>
      <c r="E197" s="571"/>
      <c r="F197" s="572"/>
      <c r="G197" s="571"/>
      <c r="H197" s="572"/>
      <c r="I197" s="236">
        <v>31.331</v>
      </c>
      <c r="J197" s="202">
        <f t="shared" si="8"/>
        <v>1691.874</v>
      </c>
      <c r="K197" s="237"/>
      <c r="L197" s="237"/>
    </row>
    <row r="198" spans="1:22" ht="15" customHeight="1">
      <c r="A198" s="36" t="s">
        <v>1339</v>
      </c>
      <c r="B198" s="232" t="s">
        <v>1461</v>
      </c>
      <c r="C198" s="573"/>
      <c r="D198" s="574"/>
      <c r="E198" s="573"/>
      <c r="F198" s="574"/>
      <c r="G198" s="573"/>
      <c r="H198" s="574"/>
      <c r="I198" s="236">
        <v>42.687000000000005</v>
      </c>
      <c r="J198" s="202">
        <f t="shared" si="8"/>
        <v>2305.098</v>
      </c>
      <c r="K198" s="237"/>
      <c r="L198" s="237"/>
    </row>
    <row r="199" spans="1:22" s="197" customFormat="1" ht="15" customHeight="1">
      <c r="A199" s="76"/>
      <c r="B199" s="76"/>
      <c r="C199" s="76"/>
      <c r="D199" s="76"/>
      <c r="E199" s="76"/>
      <c r="F199" s="76"/>
      <c r="G199" s="76"/>
      <c r="H199" s="76"/>
      <c r="I199" s="77"/>
      <c r="J199" s="77"/>
      <c r="K199" s="78"/>
      <c r="L199" s="78"/>
    </row>
    <row r="200" spans="1:22" ht="15" customHeight="1">
      <c r="A200" s="57" t="s">
        <v>281</v>
      </c>
      <c r="B200" s="163"/>
      <c r="C200" s="163"/>
      <c r="D200" s="163"/>
      <c r="E200" s="163"/>
      <c r="F200" s="163"/>
      <c r="G200" s="163"/>
      <c r="H200" s="163"/>
      <c r="I200" s="164"/>
      <c r="J200" s="165"/>
      <c r="K200" s="166"/>
      <c r="L200" s="167"/>
    </row>
    <row r="201" spans="1:22" s="197" customFormat="1" ht="16.5" customHeight="1">
      <c r="A201" s="204"/>
      <c r="B201" s="428" t="s">
        <v>1516</v>
      </c>
      <c r="C201" s="428"/>
      <c r="D201" s="428"/>
      <c r="E201" s="428"/>
      <c r="F201" s="428"/>
      <c r="G201" s="205"/>
      <c r="H201" s="223"/>
      <c r="I201" s="206"/>
      <c r="J201" s="207"/>
      <c r="K201" s="208"/>
      <c r="L201" s="209"/>
    </row>
    <row r="202" spans="1:22" s="197" customFormat="1" ht="16.5" customHeight="1">
      <c r="A202" s="210"/>
      <c r="B202" s="429"/>
      <c r="C202" s="429"/>
      <c r="D202" s="429"/>
      <c r="E202" s="429"/>
      <c r="F202" s="429"/>
      <c r="G202" s="211"/>
      <c r="H202" s="224"/>
      <c r="I202" s="212"/>
      <c r="J202" s="213"/>
      <c r="K202" s="214"/>
      <c r="L202" s="215"/>
    </row>
    <row r="203" spans="1:22" s="197" customFormat="1" ht="16.5" customHeight="1">
      <c r="A203" s="210"/>
      <c r="B203" s="429"/>
      <c r="C203" s="429"/>
      <c r="D203" s="429"/>
      <c r="E203" s="429"/>
      <c r="F203" s="429"/>
      <c r="G203" s="211"/>
      <c r="H203" s="224"/>
      <c r="I203" s="212"/>
      <c r="J203" s="213"/>
      <c r="K203" s="214"/>
      <c r="L203" s="215"/>
    </row>
    <row r="204" spans="1:22" s="197" customFormat="1" ht="16.5" customHeight="1">
      <c r="A204" s="210"/>
      <c r="B204" s="429"/>
      <c r="C204" s="429"/>
      <c r="D204" s="429"/>
      <c r="E204" s="429"/>
      <c r="F204" s="429"/>
      <c r="G204" s="211"/>
      <c r="H204" s="224"/>
      <c r="I204" s="212"/>
      <c r="J204" s="213"/>
      <c r="K204" s="214"/>
      <c r="L204" s="215"/>
      <c r="V204"/>
    </row>
    <row r="205" spans="1:22" s="197" customFormat="1" ht="16.5" customHeight="1">
      <c r="A205" s="210"/>
      <c r="B205" s="430"/>
      <c r="C205" s="430"/>
      <c r="D205" s="430"/>
      <c r="E205" s="430"/>
      <c r="F205" s="430"/>
      <c r="G205" s="211"/>
      <c r="H205" s="224"/>
      <c r="I205" s="212"/>
      <c r="J205" s="213"/>
      <c r="K205" s="214"/>
      <c r="L205" s="215"/>
    </row>
    <row r="206" spans="1:22" s="199" customFormat="1" ht="41.1" customHeight="1">
      <c r="A206" s="67" t="s">
        <v>77</v>
      </c>
      <c r="B206" s="68" t="s">
        <v>1479</v>
      </c>
      <c r="C206" s="483" t="s">
        <v>1332</v>
      </c>
      <c r="D206" s="484"/>
      <c r="E206" s="483" t="s">
        <v>1331</v>
      </c>
      <c r="F206" s="484"/>
      <c r="G206" s="483" t="s">
        <v>1334</v>
      </c>
      <c r="H206" s="484"/>
      <c r="I206" s="74" t="s">
        <v>893</v>
      </c>
      <c r="J206" s="74" t="s">
        <v>894</v>
      </c>
      <c r="K206" s="75"/>
      <c r="L206" s="75"/>
    </row>
    <row r="207" spans="1:22" ht="15" customHeight="1">
      <c r="A207" s="36" t="s">
        <v>1397</v>
      </c>
      <c r="B207" s="232" t="s">
        <v>1431</v>
      </c>
      <c r="C207" s="569" t="s">
        <v>1514</v>
      </c>
      <c r="D207" s="570"/>
      <c r="E207" s="563" t="s">
        <v>1509</v>
      </c>
      <c r="F207" s="564"/>
      <c r="G207" s="563"/>
      <c r="H207" s="564"/>
      <c r="I207" s="236">
        <v>4.0036499999999995</v>
      </c>
      <c r="J207" s="202">
        <f t="shared" ref="J207:J236" si="9">I207*0.9*60</f>
        <v>216.19709999999998</v>
      </c>
      <c r="K207" s="237"/>
      <c r="L207" s="237"/>
    </row>
    <row r="208" spans="1:22" ht="15" customHeight="1">
      <c r="A208" s="36" t="s">
        <v>1398</v>
      </c>
      <c r="B208" s="232" t="s">
        <v>1432</v>
      </c>
      <c r="C208" s="571"/>
      <c r="D208" s="572"/>
      <c r="E208" s="565"/>
      <c r="F208" s="566"/>
      <c r="G208" s="565"/>
      <c r="H208" s="566"/>
      <c r="I208" s="236">
        <v>5.1266250000000007</v>
      </c>
      <c r="J208" s="202">
        <f t="shared" si="9"/>
        <v>276.83775000000003</v>
      </c>
      <c r="K208" s="237"/>
      <c r="L208" s="237"/>
    </row>
    <row r="209" spans="1:12" ht="15" customHeight="1">
      <c r="A209" s="36" t="s">
        <v>1399</v>
      </c>
      <c r="B209" s="232" t="s">
        <v>1433</v>
      </c>
      <c r="C209" s="571"/>
      <c r="D209" s="572"/>
      <c r="E209" s="565"/>
      <c r="F209" s="566"/>
      <c r="G209" s="565"/>
      <c r="H209" s="566"/>
      <c r="I209" s="236">
        <v>6.1421850000000004</v>
      </c>
      <c r="J209" s="202">
        <f t="shared" si="9"/>
        <v>331.67799000000002</v>
      </c>
      <c r="K209" s="237"/>
      <c r="L209" s="237"/>
    </row>
    <row r="210" spans="1:12" ht="15" customHeight="1">
      <c r="A210" s="36" t="s">
        <v>1400</v>
      </c>
      <c r="B210" s="232" t="s">
        <v>1434</v>
      </c>
      <c r="C210" s="571"/>
      <c r="D210" s="572"/>
      <c r="E210" s="565"/>
      <c r="F210" s="566"/>
      <c r="G210" s="565"/>
      <c r="H210" s="566"/>
      <c r="I210" s="236">
        <v>5.6539350000000006</v>
      </c>
      <c r="J210" s="202">
        <f t="shared" si="9"/>
        <v>305.31249000000003</v>
      </c>
      <c r="K210" s="237"/>
      <c r="L210" s="237"/>
    </row>
    <row r="211" spans="1:12" ht="15" customHeight="1">
      <c r="A211" s="36" t="s">
        <v>1401</v>
      </c>
      <c r="B211" s="232" t="s">
        <v>1435</v>
      </c>
      <c r="C211" s="571"/>
      <c r="D211" s="572"/>
      <c r="E211" s="565"/>
      <c r="F211" s="566"/>
      <c r="G211" s="565"/>
      <c r="H211" s="566"/>
      <c r="I211" s="236">
        <v>6.6304350000000012</v>
      </c>
      <c r="J211" s="202">
        <f t="shared" si="9"/>
        <v>358.04349000000008</v>
      </c>
      <c r="K211" s="237"/>
      <c r="L211" s="237"/>
    </row>
    <row r="212" spans="1:12" ht="15" customHeight="1">
      <c r="A212" s="36" t="s">
        <v>1402</v>
      </c>
      <c r="B212" s="232" t="s">
        <v>1436</v>
      </c>
      <c r="C212" s="571"/>
      <c r="D212" s="572"/>
      <c r="E212" s="565"/>
      <c r="F212" s="566"/>
      <c r="G212" s="565"/>
      <c r="H212" s="566"/>
      <c r="I212" s="236">
        <v>6.9331500000000013</v>
      </c>
      <c r="J212" s="202">
        <f t="shared" si="9"/>
        <v>374.39010000000007</v>
      </c>
      <c r="K212" s="237"/>
      <c r="L212" s="237"/>
    </row>
    <row r="213" spans="1:12" ht="15" customHeight="1">
      <c r="A213" s="36" t="s">
        <v>1403</v>
      </c>
      <c r="B213" s="232" t="s">
        <v>1437</v>
      </c>
      <c r="C213" s="571"/>
      <c r="D213" s="572"/>
      <c r="E213" s="565"/>
      <c r="F213" s="566"/>
      <c r="G213" s="565"/>
      <c r="H213" s="566"/>
      <c r="I213" s="236">
        <v>6.5327850000000005</v>
      </c>
      <c r="J213" s="202">
        <f t="shared" si="9"/>
        <v>352.77039000000002</v>
      </c>
      <c r="K213" s="237"/>
      <c r="L213" s="237"/>
    </row>
    <row r="214" spans="1:12" ht="15" customHeight="1">
      <c r="A214" s="36" t="s">
        <v>1404</v>
      </c>
      <c r="B214" s="232" t="s">
        <v>1438</v>
      </c>
      <c r="C214" s="571"/>
      <c r="D214" s="572"/>
      <c r="E214" s="565"/>
      <c r="F214" s="566"/>
      <c r="G214" s="565"/>
      <c r="H214" s="566"/>
      <c r="I214" s="236">
        <v>6.9331500000000013</v>
      </c>
      <c r="J214" s="202">
        <f t="shared" si="9"/>
        <v>374.39010000000007</v>
      </c>
      <c r="K214" s="237"/>
      <c r="L214" s="237"/>
    </row>
    <row r="215" spans="1:12" ht="15" customHeight="1">
      <c r="A215" s="36" t="s">
        <v>1405</v>
      </c>
      <c r="B215" s="232" t="s">
        <v>1439</v>
      </c>
      <c r="C215" s="571"/>
      <c r="D215" s="572"/>
      <c r="E215" s="565"/>
      <c r="F215" s="566"/>
      <c r="G215" s="565"/>
      <c r="H215" s="566"/>
      <c r="I215" s="236">
        <v>8.2904850000000003</v>
      </c>
      <c r="J215" s="202">
        <f t="shared" si="9"/>
        <v>447.68619000000001</v>
      </c>
      <c r="K215" s="237"/>
      <c r="L215" s="237"/>
    </row>
    <row r="216" spans="1:12" ht="15" customHeight="1">
      <c r="A216" s="36" t="s">
        <v>1406</v>
      </c>
      <c r="B216" s="232" t="s">
        <v>1440</v>
      </c>
      <c r="C216" s="571"/>
      <c r="D216" s="572"/>
      <c r="E216" s="565"/>
      <c r="F216" s="566"/>
      <c r="G216" s="565"/>
      <c r="H216" s="566"/>
      <c r="I216" s="236">
        <v>10.731734999999999</v>
      </c>
      <c r="J216" s="202">
        <f t="shared" si="9"/>
        <v>579.51369</v>
      </c>
      <c r="K216" s="237"/>
      <c r="L216" s="237"/>
    </row>
    <row r="217" spans="1:12" ht="15" customHeight="1">
      <c r="A217" s="36" t="s">
        <v>1407</v>
      </c>
      <c r="B217" s="232" t="s">
        <v>1441</v>
      </c>
      <c r="C217" s="571"/>
      <c r="D217" s="572"/>
      <c r="E217" s="565"/>
      <c r="F217" s="566"/>
      <c r="G217" s="565"/>
      <c r="H217" s="566"/>
      <c r="I217" s="236">
        <v>5.9566500000000007</v>
      </c>
      <c r="J217" s="202">
        <f t="shared" si="9"/>
        <v>321.65910000000002</v>
      </c>
      <c r="K217" s="237"/>
      <c r="L217" s="237"/>
    </row>
    <row r="218" spans="1:12" ht="15" customHeight="1">
      <c r="A218" s="36" t="s">
        <v>1408</v>
      </c>
      <c r="B218" s="232" t="s">
        <v>1442</v>
      </c>
      <c r="C218" s="571"/>
      <c r="D218" s="572"/>
      <c r="E218" s="565"/>
      <c r="F218" s="566"/>
      <c r="G218" s="565"/>
      <c r="H218" s="566"/>
      <c r="I218" s="236">
        <v>8.1928350000000005</v>
      </c>
      <c r="J218" s="202">
        <f t="shared" si="9"/>
        <v>442.41309000000001</v>
      </c>
      <c r="K218" s="237"/>
      <c r="L218" s="237"/>
    </row>
    <row r="219" spans="1:12" ht="15" customHeight="1">
      <c r="A219" s="36" t="s">
        <v>1409</v>
      </c>
      <c r="B219" s="232" t="s">
        <v>1443</v>
      </c>
      <c r="C219" s="571"/>
      <c r="D219" s="572"/>
      <c r="E219" s="565"/>
      <c r="F219" s="566"/>
      <c r="G219" s="565"/>
      <c r="H219" s="566"/>
      <c r="I219" s="236">
        <v>9.7552350000000008</v>
      </c>
      <c r="J219" s="202">
        <f t="shared" si="9"/>
        <v>526.78269000000012</v>
      </c>
      <c r="K219" s="237"/>
      <c r="L219" s="237"/>
    </row>
    <row r="220" spans="1:12" ht="15" customHeight="1">
      <c r="A220" s="36" t="s">
        <v>1410</v>
      </c>
      <c r="B220" s="232" t="s">
        <v>1444</v>
      </c>
      <c r="C220" s="571"/>
      <c r="D220" s="572"/>
      <c r="E220" s="565"/>
      <c r="F220" s="566"/>
      <c r="G220" s="565"/>
      <c r="H220" s="566"/>
      <c r="I220" s="236">
        <v>12.792150000000001</v>
      </c>
      <c r="J220" s="202">
        <f t="shared" si="9"/>
        <v>690.77610000000004</v>
      </c>
      <c r="K220" s="237"/>
      <c r="L220" s="237"/>
    </row>
    <row r="221" spans="1:12" ht="15" customHeight="1">
      <c r="A221" s="36" t="s">
        <v>1411</v>
      </c>
      <c r="B221" s="232" t="s">
        <v>1445</v>
      </c>
      <c r="C221" s="571"/>
      <c r="D221" s="572"/>
      <c r="E221" s="565"/>
      <c r="F221" s="566"/>
      <c r="G221" s="565"/>
      <c r="H221" s="566"/>
      <c r="I221" s="236">
        <v>7.4116350000000004</v>
      </c>
      <c r="J221" s="202">
        <f t="shared" si="9"/>
        <v>400.22829000000002</v>
      </c>
      <c r="K221" s="237"/>
      <c r="L221" s="237"/>
    </row>
    <row r="222" spans="1:12" ht="15" customHeight="1">
      <c r="A222" s="36" t="s">
        <v>1412</v>
      </c>
      <c r="B222" s="232" t="s">
        <v>1446</v>
      </c>
      <c r="C222" s="571"/>
      <c r="D222" s="572"/>
      <c r="E222" s="565"/>
      <c r="F222" s="566"/>
      <c r="G222" s="565"/>
      <c r="H222" s="566"/>
      <c r="I222" s="236">
        <v>9.657585000000001</v>
      </c>
      <c r="J222" s="202">
        <f t="shared" si="9"/>
        <v>521.50959000000012</v>
      </c>
      <c r="K222" s="237"/>
      <c r="L222" s="237"/>
    </row>
    <row r="223" spans="1:12" ht="15" customHeight="1">
      <c r="A223" s="36" t="s">
        <v>1413</v>
      </c>
      <c r="B223" s="232" t="s">
        <v>1447</v>
      </c>
      <c r="C223" s="571"/>
      <c r="D223" s="572"/>
      <c r="E223" s="565"/>
      <c r="F223" s="566"/>
      <c r="G223" s="565"/>
      <c r="H223" s="566"/>
      <c r="I223" s="236">
        <v>11.024685000000002</v>
      </c>
      <c r="J223" s="202">
        <f t="shared" si="9"/>
        <v>595.33299000000011</v>
      </c>
      <c r="K223" s="237"/>
      <c r="L223" s="237"/>
    </row>
    <row r="224" spans="1:12" ht="15" customHeight="1">
      <c r="A224" s="36" t="s">
        <v>1414</v>
      </c>
      <c r="B224" s="232" t="s">
        <v>1448</v>
      </c>
      <c r="C224" s="571"/>
      <c r="D224" s="572"/>
      <c r="E224" s="565"/>
      <c r="F224" s="566"/>
      <c r="G224" s="565"/>
      <c r="H224" s="566"/>
      <c r="I224" s="236">
        <v>15.614235000000003</v>
      </c>
      <c r="J224" s="202">
        <f t="shared" si="9"/>
        <v>843.1686900000002</v>
      </c>
      <c r="K224" s="237"/>
      <c r="L224" s="237"/>
    </row>
    <row r="225" spans="1:12" ht="15" customHeight="1">
      <c r="A225" s="36" t="s">
        <v>1415</v>
      </c>
      <c r="B225" s="232" t="s">
        <v>1449</v>
      </c>
      <c r="C225" s="571"/>
      <c r="D225" s="572"/>
      <c r="E225" s="565"/>
      <c r="F225" s="566"/>
      <c r="G225" s="565"/>
      <c r="H225" s="566"/>
      <c r="I225" s="236">
        <v>9.2669850000000018</v>
      </c>
      <c r="J225" s="202">
        <f t="shared" si="9"/>
        <v>500.41719000000006</v>
      </c>
      <c r="K225" s="237"/>
      <c r="L225" s="237"/>
    </row>
    <row r="226" spans="1:12" ht="15" customHeight="1">
      <c r="A226" s="36" t="s">
        <v>1416</v>
      </c>
      <c r="B226" s="232" t="s">
        <v>1450</v>
      </c>
      <c r="C226" s="571"/>
      <c r="D226" s="572"/>
      <c r="E226" s="565"/>
      <c r="F226" s="566"/>
      <c r="G226" s="565"/>
      <c r="H226" s="566"/>
      <c r="I226" s="236">
        <v>12.001185000000001</v>
      </c>
      <c r="J226" s="202">
        <f t="shared" si="9"/>
        <v>648.0639900000001</v>
      </c>
      <c r="K226" s="237"/>
      <c r="L226" s="237"/>
    </row>
    <row r="227" spans="1:12" ht="15" customHeight="1">
      <c r="A227" s="36" t="s">
        <v>1417</v>
      </c>
      <c r="B227" s="232" t="s">
        <v>1451</v>
      </c>
      <c r="C227" s="571"/>
      <c r="D227" s="572"/>
      <c r="E227" s="565"/>
      <c r="F227" s="566"/>
      <c r="G227" s="565"/>
      <c r="H227" s="566"/>
      <c r="I227" s="236">
        <v>14.051835000000001</v>
      </c>
      <c r="J227" s="202">
        <f t="shared" si="9"/>
        <v>758.79909000000009</v>
      </c>
      <c r="K227" s="237"/>
      <c r="L227" s="237"/>
    </row>
    <row r="228" spans="1:12" ht="15" customHeight="1">
      <c r="A228" s="36" t="s">
        <v>1418</v>
      </c>
      <c r="B228" s="232" t="s">
        <v>1453</v>
      </c>
      <c r="C228" s="571"/>
      <c r="D228" s="572"/>
      <c r="E228" s="565"/>
      <c r="F228" s="566"/>
      <c r="G228" s="565"/>
      <c r="H228" s="566"/>
      <c r="I228" s="236">
        <v>20.399085000000003</v>
      </c>
      <c r="J228" s="202">
        <f t="shared" si="9"/>
        <v>1101.5505900000003</v>
      </c>
      <c r="K228" s="237"/>
      <c r="L228" s="237"/>
    </row>
    <row r="229" spans="1:12" ht="15" customHeight="1">
      <c r="A229" s="36" t="s">
        <v>1419</v>
      </c>
      <c r="B229" s="232" t="s">
        <v>1454</v>
      </c>
      <c r="C229" s="571"/>
      <c r="D229" s="572"/>
      <c r="E229" s="565"/>
      <c r="F229" s="566"/>
      <c r="G229" s="565"/>
      <c r="H229" s="566"/>
      <c r="I229" s="236">
        <v>11.815650000000002</v>
      </c>
      <c r="J229" s="202">
        <f t="shared" si="9"/>
        <v>638.04510000000016</v>
      </c>
      <c r="K229" s="237"/>
      <c r="L229" s="237"/>
    </row>
    <row r="230" spans="1:12" ht="15" customHeight="1">
      <c r="A230" s="36" t="s">
        <v>1420</v>
      </c>
      <c r="B230" s="232" t="s">
        <v>1455</v>
      </c>
      <c r="C230" s="571"/>
      <c r="D230" s="572"/>
      <c r="E230" s="565"/>
      <c r="F230" s="566"/>
      <c r="G230" s="565"/>
      <c r="H230" s="566"/>
      <c r="I230" s="236">
        <v>16.102485000000001</v>
      </c>
      <c r="J230" s="202">
        <f t="shared" si="9"/>
        <v>869.53419000000019</v>
      </c>
      <c r="K230" s="237"/>
      <c r="L230" s="237"/>
    </row>
    <row r="231" spans="1:12" ht="15" customHeight="1">
      <c r="A231" s="36" t="s">
        <v>1421</v>
      </c>
      <c r="B231" s="232" t="s">
        <v>1456</v>
      </c>
      <c r="C231" s="571"/>
      <c r="D231" s="572"/>
      <c r="E231" s="565"/>
      <c r="F231" s="566"/>
      <c r="G231" s="565"/>
      <c r="H231" s="566"/>
      <c r="I231" s="236">
        <v>23.719185</v>
      </c>
      <c r="J231" s="202">
        <f t="shared" si="9"/>
        <v>1280.83599</v>
      </c>
      <c r="K231" s="237"/>
      <c r="L231" s="237"/>
    </row>
    <row r="232" spans="1:12" ht="15" customHeight="1">
      <c r="A232" s="36" t="s">
        <v>1422</v>
      </c>
      <c r="B232" s="232" t="s">
        <v>1457</v>
      </c>
      <c r="C232" s="571"/>
      <c r="D232" s="572"/>
      <c r="E232" s="565"/>
      <c r="F232" s="566"/>
      <c r="G232" s="565"/>
      <c r="H232" s="566"/>
      <c r="I232" s="236">
        <v>13.172985000000002</v>
      </c>
      <c r="J232" s="202">
        <f t="shared" si="9"/>
        <v>711.34119000000021</v>
      </c>
      <c r="K232" s="237"/>
      <c r="L232" s="237"/>
    </row>
    <row r="233" spans="1:12" ht="15" customHeight="1">
      <c r="A233" s="36" t="s">
        <v>1423</v>
      </c>
      <c r="B233" s="232" t="s">
        <v>1458</v>
      </c>
      <c r="C233" s="571"/>
      <c r="D233" s="572"/>
      <c r="E233" s="565"/>
      <c r="F233" s="566"/>
      <c r="G233" s="565"/>
      <c r="H233" s="566"/>
      <c r="I233" s="236">
        <v>17.078984999999999</v>
      </c>
      <c r="J233" s="202">
        <f t="shared" si="9"/>
        <v>922.26519000000008</v>
      </c>
      <c r="K233" s="237"/>
      <c r="L233" s="237"/>
    </row>
    <row r="234" spans="1:12" ht="15" customHeight="1">
      <c r="A234" s="36" t="s">
        <v>1424</v>
      </c>
      <c r="B234" s="232" t="s">
        <v>1459</v>
      </c>
      <c r="C234" s="571"/>
      <c r="D234" s="572"/>
      <c r="E234" s="565"/>
      <c r="F234" s="566"/>
      <c r="G234" s="565"/>
      <c r="H234" s="566"/>
      <c r="I234" s="236">
        <v>26.355734999999999</v>
      </c>
      <c r="J234" s="202">
        <f t="shared" si="9"/>
        <v>1423.2096899999999</v>
      </c>
      <c r="K234" s="237"/>
      <c r="L234" s="237"/>
    </row>
    <row r="235" spans="1:12" ht="15" customHeight="1">
      <c r="A235" s="36" t="s">
        <v>1425</v>
      </c>
      <c r="B235" s="232" t="s">
        <v>1460</v>
      </c>
      <c r="C235" s="571"/>
      <c r="D235" s="572"/>
      <c r="E235" s="565"/>
      <c r="F235" s="566"/>
      <c r="G235" s="565"/>
      <c r="H235" s="566"/>
      <c r="I235" s="236">
        <v>22.5</v>
      </c>
      <c r="J235" s="202">
        <f t="shared" si="9"/>
        <v>1215</v>
      </c>
      <c r="K235" s="237"/>
      <c r="L235" s="237"/>
    </row>
    <row r="236" spans="1:12" ht="15" customHeight="1">
      <c r="A236" s="36" t="s">
        <v>1426</v>
      </c>
      <c r="B236" s="232" t="s">
        <v>1461</v>
      </c>
      <c r="C236" s="573"/>
      <c r="D236" s="574"/>
      <c r="E236" s="567"/>
      <c r="F236" s="568"/>
      <c r="G236" s="567"/>
      <c r="H236" s="568"/>
      <c r="I236" s="236">
        <v>31.499999999999996</v>
      </c>
      <c r="J236" s="202">
        <f t="shared" si="9"/>
        <v>1700.9999999999998</v>
      </c>
      <c r="K236" s="237"/>
      <c r="L236" s="237"/>
    </row>
    <row r="237" spans="1:12" s="197" customFormat="1" ht="15" customHeight="1">
      <c r="A237" s="76"/>
      <c r="B237" s="76"/>
      <c r="C237" s="76"/>
      <c r="D237" s="76"/>
      <c r="E237" s="76"/>
      <c r="F237" s="76"/>
      <c r="G237" s="76"/>
      <c r="H237" s="76"/>
      <c r="I237" s="77"/>
      <c r="J237" s="77"/>
      <c r="K237" s="78"/>
      <c r="L237" s="78"/>
    </row>
    <row r="238" spans="1:12" ht="15" customHeight="1">
      <c r="A238" s="57" t="s">
        <v>282</v>
      </c>
      <c r="B238" s="163"/>
      <c r="C238" s="163"/>
      <c r="D238" s="163"/>
      <c r="E238" s="163"/>
      <c r="F238" s="163"/>
      <c r="G238" s="163"/>
      <c r="H238" s="163"/>
      <c r="I238" s="164"/>
      <c r="J238" s="165"/>
      <c r="K238" s="166"/>
      <c r="L238" s="167"/>
    </row>
    <row r="239" spans="1:12" s="197" customFormat="1" ht="16.5" customHeight="1">
      <c r="A239" s="204"/>
      <c r="B239" s="428" t="s">
        <v>1517</v>
      </c>
      <c r="C239" s="428"/>
      <c r="D239" s="428"/>
      <c r="E239" s="428"/>
      <c r="F239" s="428"/>
      <c r="G239" s="205"/>
      <c r="H239" s="223"/>
      <c r="I239" s="206"/>
      <c r="J239" s="207"/>
      <c r="K239" s="208"/>
      <c r="L239" s="209"/>
    </row>
    <row r="240" spans="1:12" s="197" customFormat="1" ht="16.5" customHeight="1">
      <c r="A240" s="210"/>
      <c r="B240" s="429"/>
      <c r="C240" s="429"/>
      <c r="D240" s="429"/>
      <c r="E240" s="429"/>
      <c r="F240" s="429"/>
      <c r="G240" s="211"/>
      <c r="H240" s="224"/>
      <c r="I240" s="212"/>
      <c r="J240" s="213"/>
      <c r="K240" s="214"/>
      <c r="L240" s="215"/>
    </row>
    <row r="241" spans="1:12" s="197" customFormat="1" ht="16.5" customHeight="1">
      <c r="A241" s="210"/>
      <c r="B241" s="429"/>
      <c r="C241" s="429"/>
      <c r="D241" s="429"/>
      <c r="E241" s="429"/>
      <c r="F241" s="429"/>
      <c r="G241" s="211"/>
      <c r="H241" s="224"/>
      <c r="I241" s="212"/>
      <c r="J241" s="213"/>
      <c r="K241" s="214"/>
      <c r="L241" s="215"/>
    </row>
    <row r="242" spans="1:12" s="197" customFormat="1" ht="16.5" customHeight="1">
      <c r="A242" s="210"/>
      <c r="B242" s="429"/>
      <c r="C242" s="429"/>
      <c r="D242" s="429"/>
      <c r="E242" s="429"/>
      <c r="F242" s="429"/>
      <c r="G242" s="211"/>
      <c r="H242" s="224"/>
      <c r="I242" s="212"/>
      <c r="J242" s="213"/>
      <c r="K242" s="214"/>
      <c r="L242" s="215"/>
    </row>
    <row r="243" spans="1:12" s="197" customFormat="1" ht="16.5" customHeight="1">
      <c r="A243" s="210"/>
      <c r="B243" s="430"/>
      <c r="C243" s="430"/>
      <c r="D243" s="430"/>
      <c r="E243" s="430"/>
      <c r="F243" s="430"/>
      <c r="G243" s="211"/>
      <c r="H243" s="224"/>
      <c r="I243" s="212"/>
      <c r="J243" s="213"/>
      <c r="K243" s="214"/>
      <c r="L243" s="215"/>
    </row>
    <row r="244" spans="1:12" s="199" customFormat="1" ht="41.1" customHeight="1">
      <c r="A244" s="600" t="s">
        <v>77</v>
      </c>
      <c r="B244" s="601"/>
      <c r="C244" s="483" t="s">
        <v>1332</v>
      </c>
      <c r="D244" s="484"/>
      <c r="E244" s="483" t="s">
        <v>1331</v>
      </c>
      <c r="F244" s="484"/>
      <c r="G244" s="483" t="s">
        <v>1334</v>
      </c>
      <c r="H244" s="484"/>
      <c r="I244" s="74" t="s">
        <v>893</v>
      </c>
      <c r="J244" s="74" t="s">
        <v>894</v>
      </c>
      <c r="K244" s="75"/>
      <c r="L244" s="75"/>
    </row>
    <row r="245" spans="1:12" ht="15" customHeight="1">
      <c r="A245" s="602" t="s">
        <v>1462</v>
      </c>
      <c r="B245" s="603"/>
      <c r="C245" s="16" t="s">
        <v>1465</v>
      </c>
      <c r="D245" s="16"/>
      <c r="E245" s="594" t="s">
        <v>1509</v>
      </c>
      <c r="F245" s="595"/>
      <c r="G245" s="557"/>
      <c r="H245" s="558"/>
      <c r="I245" s="236">
        <v>5.0209090909090905</v>
      </c>
      <c r="J245" s="202">
        <f t="shared" ref="J245" si="10">I245*0.9*60</f>
        <v>271.12909090909091</v>
      </c>
      <c r="K245" s="237"/>
      <c r="L245" s="237"/>
    </row>
    <row r="246" spans="1:12" ht="15" customHeight="1">
      <c r="A246" s="602" t="s">
        <v>1463</v>
      </c>
      <c r="B246" s="603"/>
      <c r="C246" s="16" t="s">
        <v>1466</v>
      </c>
      <c r="D246" s="16"/>
      <c r="E246" s="596"/>
      <c r="F246" s="597"/>
      <c r="G246" s="559"/>
      <c r="H246" s="560"/>
      <c r="I246" s="236">
        <v>10.72909090909091</v>
      </c>
      <c r="J246" s="202">
        <f t="shared" ref="J246:J250" si="11">I246*0.9*60</f>
        <v>579.37090909090921</v>
      </c>
      <c r="K246" s="237"/>
      <c r="L246" s="237"/>
    </row>
    <row r="247" spans="1:12" ht="15" customHeight="1">
      <c r="A247" s="602" t="s">
        <v>1464</v>
      </c>
      <c r="B247" s="603"/>
      <c r="C247" s="16" t="s">
        <v>1467</v>
      </c>
      <c r="D247" s="16"/>
      <c r="E247" s="598"/>
      <c r="F247" s="599"/>
      <c r="G247" s="559"/>
      <c r="H247" s="560"/>
      <c r="I247" s="236">
        <v>18.422727272727272</v>
      </c>
      <c r="J247" s="202">
        <f t="shared" si="11"/>
        <v>994.82727272727277</v>
      </c>
      <c r="K247" s="237"/>
      <c r="L247" s="237"/>
    </row>
    <row r="248" spans="1:12" ht="15" customHeight="1">
      <c r="A248" s="602" t="s">
        <v>470</v>
      </c>
      <c r="B248" s="603"/>
      <c r="C248" s="557"/>
      <c r="D248" s="558"/>
      <c r="E248" s="596" t="s">
        <v>1506</v>
      </c>
      <c r="F248" s="597"/>
      <c r="G248" s="559"/>
      <c r="H248" s="560"/>
      <c r="I248" s="236">
        <v>10.18181818181818</v>
      </c>
      <c r="J248" s="202">
        <f t="shared" si="11"/>
        <v>549.81818181818176</v>
      </c>
      <c r="K248" s="237"/>
      <c r="L248" s="237"/>
    </row>
    <row r="249" spans="1:12" ht="15" customHeight="1">
      <c r="A249" s="602" t="s">
        <v>471</v>
      </c>
      <c r="B249" s="603"/>
      <c r="C249" s="559"/>
      <c r="D249" s="560"/>
      <c r="E249" s="596"/>
      <c r="F249" s="597"/>
      <c r="G249" s="559"/>
      <c r="H249" s="560"/>
      <c r="I249" s="236">
        <v>17.636363636363633</v>
      </c>
      <c r="J249" s="202">
        <f t="shared" si="11"/>
        <v>952.36363636363615</v>
      </c>
      <c r="K249" s="237"/>
      <c r="L249" s="237"/>
    </row>
    <row r="250" spans="1:12" ht="15" customHeight="1">
      <c r="A250" s="602" t="s">
        <v>472</v>
      </c>
      <c r="B250" s="603"/>
      <c r="C250" s="561"/>
      <c r="D250" s="562"/>
      <c r="E250" s="598"/>
      <c r="F250" s="599"/>
      <c r="G250" s="561"/>
      <c r="H250" s="562"/>
      <c r="I250" s="236">
        <v>27.727272727272727</v>
      </c>
      <c r="J250" s="202">
        <f t="shared" si="11"/>
        <v>1497.2727272727273</v>
      </c>
      <c r="K250" s="237"/>
      <c r="L250" s="237"/>
    </row>
    <row r="251" spans="1:12">
      <c r="A251" s="102" t="s">
        <v>850</v>
      </c>
      <c r="B251" s="102"/>
      <c r="C251" s="102"/>
      <c r="D251" s="102"/>
      <c r="E251" s="102"/>
      <c r="F251" s="102"/>
      <c r="G251" s="102"/>
      <c r="H251" s="102"/>
      <c r="I251" s="102"/>
    </row>
  </sheetData>
  <sheetProtection deleteColumns="0" deleteRows="0"/>
  <mergeCells count="94">
    <mergeCell ref="E245:F247"/>
    <mergeCell ref="E248:F250"/>
    <mergeCell ref="B162:F166"/>
    <mergeCell ref="B201:F205"/>
    <mergeCell ref="B239:F243"/>
    <mergeCell ref="C244:D244"/>
    <mergeCell ref="E244:F244"/>
    <mergeCell ref="A244:B244"/>
    <mergeCell ref="A245:B245"/>
    <mergeCell ref="A246:B246"/>
    <mergeCell ref="A247:B247"/>
    <mergeCell ref="A248:B248"/>
    <mergeCell ref="A249:B249"/>
    <mergeCell ref="A250:B250"/>
    <mergeCell ref="C248:D250"/>
    <mergeCell ref="E207:F236"/>
    <mergeCell ref="B5:F9"/>
    <mergeCell ref="C58:D58"/>
    <mergeCell ref="E58:F58"/>
    <mergeCell ref="C74:D87"/>
    <mergeCell ref="E74:F87"/>
    <mergeCell ref="B53:F57"/>
    <mergeCell ref="B68:F72"/>
    <mergeCell ref="B41:F45"/>
    <mergeCell ref="B29:F33"/>
    <mergeCell ref="E59:F65"/>
    <mergeCell ref="C73:D73"/>
    <mergeCell ref="E73:F73"/>
    <mergeCell ref="G58:H58"/>
    <mergeCell ref="E11:F14"/>
    <mergeCell ref="E23:F26"/>
    <mergeCell ref="C11:D14"/>
    <mergeCell ref="C23:D26"/>
    <mergeCell ref="G11:H14"/>
    <mergeCell ref="G23:H26"/>
    <mergeCell ref="C47:D50"/>
    <mergeCell ref="E35:F38"/>
    <mergeCell ref="E47:F50"/>
    <mergeCell ref="G35:H38"/>
    <mergeCell ref="G47:H50"/>
    <mergeCell ref="C35:D38"/>
    <mergeCell ref="B17:F21"/>
    <mergeCell ref="G74:H87"/>
    <mergeCell ref="G73:H73"/>
    <mergeCell ref="G59:H65"/>
    <mergeCell ref="C59:D65"/>
    <mergeCell ref="G95:H95"/>
    <mergeCell ref="C95:D95"/>
    <mergeCell ref="E95:F95"/>
    <mergeCell ref="B90:F94"/>
    <mergeCell ref="G129:H129"/>
    <mergeCell ref="C96:D106"/>
    <mergeCell ref="E96:F106"/>
    <mergeCell ref="E115:F121"/>
    <mergeCell ref="C115:D121"/>
    <mergeCell ref="G115:H121"/>
    <mergeCell ref="B109:F113"/>
    <mergeCell ref="B124:F128"/>
    <mergeCell ref="C114:D114"/>
    <mergeCell ref="E114:F114"/>
    <mergeCell ref="G96:H106"/>
    <mergeCell ref="C129:D129"/>
    <mergeCell ref="G244:H244"/>
    <mergeCell ref="C10:D10"/>
    <mergeCell ref="E10:F10"/>
    <mergeCell ref="G10:H10"/>
    <mergeCell ref="C22:D22"/>
    <mergeCell ref="E22:F22"/>
    <mergeCell ref="G22:H22"/>
    <mergeCell ref="C34:D34"/>
    <mergeCell ref="E34:F34"/>
    <mergeCell ref="G34:H34"/>
    <mergeCell ref="C46:D46"/>
    <mergeCell ref="E46:F46"/>
    <mergeCell ref="G46:H46"/>
    <mergeCell ref="C167:D167"/>
    <mergeCell ref="C207:D236"/>
    <mergeCell ref="E129:F129"/>
    <mergeCell ref="G245:H250"/>
    <mergeCell ref="G207:H236"/>
    <mergeCell ref="K2:L2"/>
    <mergeCell ref="K3:L3"/>
    <mergeCell ref="C130:D159"/>
    <mergeCell ref="E130:F159"/>
    <mergeCell ref="G130:H159"/>
    <mergeCell ref="E167:F167"/>
    <mergeCell ref="G167:H167"/>
    <mergeCell ref="C206:D206"/>
    <mergeCell ref="E206:F206"/>
    <mergeCell ref="G206:H206"/>
    <mergeCell ref="C168:D198"/>
    <mergeCell ref="E168:F198"/>
    <mergeCell ref="G168:H198"/>
    <mergeCell ref="G114:H114"/>
  </mergeCells>
  <hyperlinks>
    <hyperlink ref="M1" location="СОДЕРЖАНИЕ!A1" display="назад в оглавление" xr:uid="{00000000-0004-0000-0600-000000000000}"/>
  </hyperlinks>
  <pageMargins left="0.19685039370078741" right="0.19685039370078741" top="0.31496062992125984" bottom="0.27559055118110237" header="0.31496062992125984" footer="0.31496062992125984"/>
  <pageSetup paperSize="9" scale="54" orientation="portrait" verticalDpi="1200" r:id="rId1"/>
  <rowBreaks count="3" manualBreakCount="3">
    <brk id="66" max="11" man="1"/>
    <brk id="122" max="11" man="1"/>
    <brk id="199" max="11" man="1"/>
  </rowBreaks>
  <ignoredErrors>
    <ignoredError sqref="K4:L4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C0"/>
  </sheetPr>
  <dimension ref="A1:Y173"/>
  <sheetViews>
    <sheetView view="pageBreakPreview" zoomScaleNormal="100" zoomScaleSheetLayoutView="100" workbookViewId="0"/>
  </sheetViews>
  <sheetFormatPr defaultRowHeight="15"/>
  <cols>
    <col min="1" max="1" width="22.5703125" customWidth="1"/>
    <col min="2" max="6" width="12.7109375" style="39" customWidth="1"/>
    <col min="7" max="9" width="14.7109375" style="39" customWidth="1"/>
    <col min="10" max="10" width="14.7109375" customWidth="1"/>
    <col min="11" max="11" width="14.7109375" style="23" customWidth="1"/>
    <col min="12" max="12" width="14.7109375" customWidth="1"/>
  </cols>
  <sheetData>
    <row r="1" spans="1:25" s="199" customFormat="1" ht="39.950000000000003" customHeight="1">
      <c r="A1" s="226"/>
      <c r="B1" s="226"/>
      <c r="C1" s="226"/>
      <c r="D1" s="226"/>
      <c r="E1" s="226"/>
      <c r="F1" s="226"/>
      <c r="G1" s="226"/>
      <c r="H1" s="226"/>
      <c r="I1" s="227"/>
      <c r="J1" s="228"/>
      <c r="K1" s="226"/>
      <c r="L1" s="226"/>
      <c r="M1" s="229" t="s">
        <v>331</v>
      </c>
    </row>
    <row r="2" spans="1:25" s="200" customFormat="1" ht="39.950000000000003" customHeight="1">
      <c r="A2" s="226"/>
      <c r="B2" s="226"/>
      <c r="C2" s="226"/>
      <c r="D2" s="226"/>
      <c r="E2" s="226"/>
      <c r="F2" s="226"/>
      <c r="G2" s="226"/>
      <c r="H2" s="226"/>
      <c r="I2" s="227"/>
      <c r="J2" s="228"/>
      <c r="K2" s="431" t="s">
        <v>942</v>
      </c>
      <c r="L2" s="431"/>
      <c r="M2" s="201"/>
    </row>
    <row r="3" spans="1:25" s="200" customFormat="1" ht="39.950000000000003" customHeight="1">
      <c r="A3" s="226"/>
      <c r="B3" s="226"/>
      <c r="C3" s="226"/>
      <c r="D3" s="226"/>
      <c r="E3" s="226"/>
      <c r="F3" s="226"/>
      <c r="G3" s="226"/>
      <c r="H3" s="226"/>
      <c r="I3" s="227"/>
      <c r="J3" s="228"/>
      <c r="K3" s="432">
        <v>0</v>
      </c>
      <c r="L3" s="432"/>
      <c r="M3" s="201"/>
    </row>
    <row r="4" spans="1:25" s="199" customFormat="1" ht="15.75">
      <c r="A4" s="57" t="s">
        <v>283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25" s="199" customFormat="1" ht="15.75">
      <c r="A5" s="204"/>
      <c r="B5" s="428" t="s">
        <v>1284</v>
      </c>
      <c r="C5" s="428"/>
      <c r="D5" s="428"/>
      <c r="E5" s="428"/>
      <c r="F5" s="428"/>
      <c r="G5" s="205"/>
      <c r="H5" s="223" t="s">
        <v>1295</v>
      </c>
      <c r="I5" s="206"/>
      <c r="J5" s="207"/>
      <c r="K5" s="208"/>
      <c r="L5" s="209"/>
      <c r="Y5" s="39"/>
    </row>
    <row r="6" spans="1:25" s="199" customFormat="1" ht="15.75">
      <c r="A6" s="210"/>
      <c r="B6" s="429"/>
      <c r="C6" s="429"/>
      <c r="D6" s="429"/>
      <c r="E6" s="429"/>
      <c r="F6" s="429"/>
      <c r="G6" s="211"/>
      <c r="H6" s="224" t="s">
        <v>1296</v>
      </c>
      <c r="I6" s="212"/>
      <c r="J6" s="213"/>
      <c r="K6" s="214"/>
      <c r="L6" s="215"/>
    </row>
    <row r="7" spans="1:25" s="199" customFormat="1" ht="15.75">
      <c r="A7" s="210"/>
      <c r="B7" s="429"/>
      <c r="C7" s="429"/>
      <c r="D7" s="429"/>
      <c r="E7" s="429"/>
      <c r="F7" s="429"/>
      <c r="G7" s="211"/>
      <c r="H7" s="224" t="s">
        <v>1293</v>
      </c>
      <c r="I7" s="212"/>
      <c r="J7" s="213"/>
      <c r="K7" s="214"/>
      <c r="L7" s="215"/>
    </row>
    <row r="8" spans="1:25" s="199" customFormat="1" ht="15.75">
      <c r="A8" s="210"/>
      <c r="B8" s="429"/>
      <c r="C8" s="429"/>
      <c r="D8" s="429"/>
      <c r="E8" s="429"/>
      <c r="F8" s="429"/>
      <c r="G8" s="211"/>
      <c r="H8" s="224" t="s">
        <v>2189</v>
      </c>
      <c r="I8" s="212"/>
      <c r="J8" s="213"/>
      <c r="K8" s="214"/>
      <c r="L8" s="215"/>
    </row>
    <row r="9" spans="1:25" s="199" customFormat="1" ht="15.75">
      <c r="A9" s="216"/>
      <c r="B9" s="430"/>
      <c r="C9" s="430"/>
      <c r="D9" s="430"/>
      <c r="E9" s="430"/>
      <c r="F9" s="430"/>
      <c r="G9" s="217"/>
      <c r="H9" s="224" t="s">
        <v>1294</v>
      </c>
      <c r="I9" s="218"/>
      <c r="J9" s="219"/>
      <c r="K9" s="220"/>
      <c r="L9" s="221"/>
    </row>
    <row r="10" spans="1:25" s="199" customFormat="1" ht="41.1" customHeight="1">
      <c r="A10" s="67" t="s">
        <v>77</v>
      </c>
      <c r="B10" s="68" t="s">
        <v>1259</v>
      </c>
      <c r="C10" s="68" t="s">
        <v>1252</v>
      </c>
      <c r="D10" s="68" t="s">
        <v>1253</v>
      </c>
      <c r="E10" s="68" t="s">
        <v>1270</v>
      </c>
      <c r="F10" s="68" t="s">
        <v>1254</v>
      </c>
      <c r="G10" s="68" t="s">
        <v>1255</v>
      </c>
      <c r="H10" s="68" t="s">
        <v>830</v>
      </c>
      <c r="I10" s="74" t="s">
        <v>893</v>
      </c>
      <c r="J10" s="74" t="s">
        <v>894</v>
      </c>
      <c r="K10" s="75"/>
      <c r="L10" s="75"/>
    </row>
    <row r="11" spans="1:25" ht="15" customHeight="1">
      <c r="A11" s="36" t="s">
        <v>1171</v>
      </c>
      <c r="B11" s="436" t="s">
        <v>1260</v>
      </c>
      <c r="C11" s="231">
        <v>102</v>
      </c>
      <c r="D11" s="436">
        <v>10</v>
      </c>
      <c r="E11" s="436" t="s">
        <v>1261</v>
      </c>
      <c r="F11" s="436">
        <v>45</v>
      </c>
      <c r="G11" s="492" t="s">
        <v>1262</v>
      </c>
      <c r="H11" s="492" t="s">
        <v>1263</v>
      </c>
      <c r="I11" s="202">
        <v>836.4620000000001</v>
      </c>
      <c r="J11" s="202">
        <f>I11*0.9</f>
        <v>752.81580000000008</v>
      </c>
      <c r="K11" s="203"/>
      <c r="L11" s="203"/>
    </row>
    <row r="12" spans="1:25" ht="15" customHeight="1">
      <c r="A12" s="36" t="s">
        <v>1172</v>
      </c>
      <c r="B12" s="437"/>
      <c r="C12" s="231">
        <v>127</v>
      </c>
      <c r="D12" s="437"/>
      <c r="E12" s="437"/>
      <c r="F12" s="437"/>
      <c r="G12" s="493"/>
      <c r="H12" s="493"/>
      <c r="I12" s="202">
        <v>1115.6365000000001</v>
      </c>
      <c r="J12" s="202">
        <f t="shared" ref="J12:J19" si="0">I12*0.9</f>
        <v>1004.0728500000001</v>
      </c>
      <c r="K12" s="203"/>
      <c r="L12" s="203"/>
    </row>
    <row r="13" spans="1:25" ht="15" customHeight="1">
      <c r="A13" s="36" t="s">
        <v>1173</v>
      </c>
      <c r="B13" s="437"/>
      <c r="C13" s="231">
        <v>152</v>
      </c>
      <c r="D13" s="437"/>
      <c r="E13" s="437"/>
      <c r="F13" s="437"/>
      <c r="G13" s="493"/>
      <c r="H13" s="493"/>
      <c r="I13" s="202">
        <v>1164.4655</v>
      </c>
      <c r="J13" s="202">
        <f t="shared" si="0"/>
        <v>1048.0189500000001</v>
      </c>
      <c r="K13" s="203"/>
      <c r="L13" s="203"/>
    </row>
    <row r="14" spans="1:25" ht="15" customHeight="1">
      <c r="A14" s="36" t="s">
        <v>1174</v>
      </c>
      <c r="B14" s="437"/>
      <c r="C14" s="231">
        <v>160</v>
      </c>
      <c r="D14" s="437"/>
      <c r="E14" s="437"/>
      <c r="F14" s="437"/>
      <c r="G14" s="493"/>
      <c r="H14" s="493"/>
      <c r="I14" s="202">
        <v>1220.7250000000001</v>
      </c>
      <c r="J14" s="202">
        <f t="shared" si="0"/>
        <v>1098.6525000000001</v>
      </c>
      <c r="K14" s="203"/>
      <c r="L14" s="203"/>
    </row>
    <row r="15" spans="1:25" ht="15" customHeight="1">
      <c r="A15" s="36" t="s">
        <v>1256</v>
      </c>
      <c r="B15" s="437"/>
      <c r="C15" s="231">
        <v>203</v>
      </c>
      <c r="D15" s="437"/>
      <c r="E15" s="437"/>
      <c r="F15" s="437"/>
      <c r="G15" s="493"/>
      <c r="H15" s="493"/>
      <c r="I15" s="202">
        <v>1563.5895</v>
      </c>
      <c r="J15" s="202">
        <f t="shared" si="0"/>
        <v>1407.23055</v>
      </c>
      <c r="K15" s="203"/>
      <c r="L15" s="203"/>
    </row>
    <row r="16" spans="1:25" ht="15" customHeight="1">
      <c r="A16" s="36" t="s">
        <v>1257</v>
      </c>
      <c r="B16" s="437"/>
      <c r="C16" s="231">
        <v>254</v>
      </c>
      <c r="D16" s="437"/>
      <c r="E16" s="437"/>
      <c r="F16" s="437"/>
      <c r="G16" s="493"/>
      <c r="H16" s="493"/>
      <c r="I16" s="202">
        <v>2325.7465000000002</v>
      </c>
      <c r="J16" s="202">
        <f t="shared" si="0"/>
        <v>2093.1718500000002</v>
      </c>
      <c r="K16" s="203"/>
      <c r="L16" s="203"/>
    </row>
    <row r="17" spans="1:12" ht="15" customHeight="1">
      <c r="A17" s="36" t="s">
        <v>1258</v>
      </c>
      <c r="B17" s="437"/>
      <c r="C17" s="231">
        <v>315</v>
      </c>
      <c r="D17" s="437"/>
      <c r="E17" s="437"/>
      <c r="F17" s="437"/>
      <c r="G17" s="493"/>
      <c r="H17" s="493"/>
      <c r="I17" s="202">
        <v>3520.9955</v>
      </c>
      <c r="J17" s="202">
        <f t="shared" si="0"/>
        <v>3168.8959500000001</v>
      </c>
      <c r="K17" s="203"/>
      <c r="L17" s="203"/>
    </row>
    <row r="18" spans="1:12" ht="15" customHeight="1">
      <c r="A18" s="36" t="s">
        <v>1175</v>
      </c>
      <c r="B18" s="437"/>
      <c r="C18" s="231">
        <v>356</v>
      </c>
      <c r="D18" s="437"/>
      <c r="E18" s="437"/>
      <c r="F18" s="437"/>
      <c r="G18" s="493"/>
      <c r="H18" s="493"/>
      <c r="I18" s="202">
        <v>4381.8720000000003</v>
      </c>
      <c r="J18" s="202">
        <f t="shared" si="0"/>
        <v>3943.6848000000005</v>
      </c>
      <c r="K18" s="203"/>
      <c r="L18" s="203"/>
    </row>
    <row r="19" spans="1:12" ht="15" customHeight="1">
      <c r="A19" s="36" t="s">
        <v>1176</v>
      </c>
      <c r="B19" s="438"/>
      <c r="C19" s="231">
        <v>406</v>
      </c>
      <c r="D19" s="438"/>
      <c r="E19" s="438"/>
      <c r="F19" s="438"/>
      <c r="G19" s="494"/>
      <c r="H19" s="494"/>
      <c r="I19" s="202">
        <v>4941.2825000000003</v>
      </c>
      <c r="J19" s="202">
        <f t="shared" si="0"/>
        <v>4447.1542500000005</v>
      </c>
      <c r="K19" s="203"/>
      <c r="L19" s="203"/>
    </row>
    <row r="20" spans="1:12" s="199" customFormat="1">
      <c r="A20" s="76"/>
      <c r="B20" s="76"/>
      <c r="C20" s="76"/>
      <c r="D20" s="76"/>
      <c r="E20" s="76"/>
      <c r="F20" s="76"/>
      <c r="G20" s="76"/>
      <c r="H20" s="76"/>
      <c r="I20" s="77"/>
      <c r="J20" s="77"/>
      <c r="K20" s="78"/>
      <c r="L20" s="78"/>
    </row>
    <row r="21" spans="1:12" s="199" customFormat="1" ht="15.75">
      <c r="A21" s="57" t="s">
        <v>284</v>
      </c>
      <c r="B21" s="163"/>
      <c r="C21" s="163"/>
      <c r="D21" s="163"/>
      <c r="E21" s="163"/>
      <c r="F21" s="163"/>
      <c r="G21" s="163"/>
      <c r="H21" s="163"/>
      <c r="I21" s="164"/>
      <c r="J21" s="165"/>
      <c r="K21" s="166"/>
      <c r="L21" s="167"/>
    </row>
    <row r="22" spans="1:12" s="199" customFormat="1" ht="15.75">
      <c r="A22" s="204"/>
      <c r="B22" s="428" t="s">
        <v>1285</v>
      </c>
      <c r="C22" s="428"/>
      <c r="D22" s="428"/>
      <c r="E22" s="428"/>
      <c r="F22" s="428"/>
      <c r="G22" s="205"/>
      <c r="H22" s="223" t="s">
        <v>1295</v>
      </c>
      <c r="I22" s="206"/>
      <c r="J22" s="207"/>
      <c r="K22" s="208"/>
      <c r="L22" s="209"/>
    </row>
    <row r="23" spans="1:12" s="199" customFormat="1" ht="15.75" customHeight="1">
      <c r="A23" s="210"/>
      <c r="B23" s="429"/>
      <c r="C23" s="429"/>
      <c r="D23" s="429"/>
      <c r="E23" s="429"/>
      <c r="F23" s="429"/>
      <c r="G23" s="211"/>
      <c r="H23" s="224" t="s">
        <v>1297</v>
      </c>
      <c r="I23" s="212"/>
      <c r="J23" s="213"/>
      <c r="K23" s="214"/>
      <c r="L23" s="215"/>
    </row>
    <row r="24" spans="1:12" s="199" customFormat="1" ht="15.75">
      <c r="A24" s="210"/>
      <c r="B24" s="429"/>
      <c r="C24" s="429"/>
      <c r="D24" s="429"/>
      <c r="E24" s="429"/>
      <c r="F24" s="429"/>
      <c r="G24" s="211"/>
      <c r="H24" s="224" t="s">
        <v>1293</v>
      </c>
      <c r="I24" s="212"/>
      <c r="J24" s="213"/>
      <c r="K24" s="214"/>
      <c r="L24" s="215"/>
    </row>
    <row r="25" spans="1:12" s="199" customFormat="1" ht="15.75">
      <c r="A25" s="210"/>
      <c r="B25" s="429"/>
      <c r="C25" s="429"/>
      <c r="D25" s="429"/>
      <c r="E25" s="429"/>
      <c r="F25" s="429"/>
      <c r="G25" s="211"/>
      <c r="H25" s="224" t="s">
        <v>2189</v>
      </c>
      <c r="I25" s="212"/>
      <c r="J25" s="213"/>
      <c r="K25" s="214"/>
      <c r="L25" s="215"/>
    </row>
    <row r="26" spans="1:12" s="199" customFormat="1" ht="15.75">
      <c r="A26" s="210"/>
      <c r="B26" s="430"/>
      <c r="C26" s="430"/>
      <c r="D26" s="430"/>
      <c r="E26" s="430"/>
      <c r="F26" s="430"/>
      <c r="G26" s="211"/>
      <c r="H26" s="224" t="s">
        <v>1294</v>
      </c>
      <c r="I26" s="212"/>
      <c r="J26" s="213"/>
      <c r="K26" s="214"/>
      <c r="L26" s="215"/>
    </row>
    <row r="27" spans="1:12" s="199" customFormat="1" ht="41.1" customHeight="1">
      <c r="A27" s="67" t="s">
        <v>77</v>
      </c>
      <c r="B27" s="68" t="s">
        <v>1259</v>
      </c>
      <c r="C27" s="68" t="s">
        <v>1252</v>
      </c>
      <c r="D27" s="68" t="s">
        <v>1253</v>
      </c>
      <c r="E27" s="68" t="s">
        <v>1270</v>
      </c>
      <c r="F27" s="68" t="s">
        <v>1254</v>
      </c>
      <c r="G27" s="68" t="s">
        <v>1255</v>
      </c>
      <c r="H27" s="68" t="s">
        <v>830</v>
      </c>
      <c r="I27" s="74" t="s">
        <v>893</v>
      </c>
      <c r="J27" s="74" t="s">
        <v>894</v>
      </c>
      <c r="K27" s="75"/>
      <c r="L27" s="75"/>
    </row>
    <row r="28" spans="1:12" ht="15" customHeight="1">
      <c r="A28" s="36" t="s">
        <v>1177</v>
      </c>
      <c r="B28" s="436" t="s">
        <v>1264</v>
      </c>
      <c r="C28" s="231">
        <v>102</v>
      </c>
      <c r="D28" s="436">
        <v>10</v>
      </c>
      <c r="E28" s="436" t="s">
        <v>1261</v>
      </c>
      <c r="F28" s="436">
        <v>45</v>
      </c>
      <c r="G28" s="492" t="s">
        <v>1262</v>
      </c>
      <c r="H28" s="492" t="s">
        <v>1265</v>
      </c>
      <c r="I28" s="202">
        <v>1093.345</v>
      </c>
      <c r="J28" s="202">
        <f t="shared" ref="J28:J36" si="1">I28*0.9</f>
        <v>984.01050000000009</v>
      </c>
      <c r="K28" s="203"/>
      <c r="L28" s="203"/>
    </row>
    <row r="29" spans="1:12" ht="15" customHeight="1">
      <c r="A29" s="36" t="s">
        <v>1178</v>
      </c>
      <c r="B29" s="437"/>
      <c r="C29" s="231">
        <v>127</v>
      </c>
      <c r="D29" s="437"/>
      <c r="E29" s="437"/>
      <c r="F29" s="437"/>
      <c r="G29" s="493"/>
      <c r="H29" s="493"/>
      <c r="I29" s="202">
        <v>1469.1160000000002</v>
      </c>
      <c r="J29" s="202">
        <f t="shared" si="1"/>
        <v>1322.2044000000003</v>
      </c>
      <c r="K29" s="203"/>
      <c r="L29" s="203"/>
    </row>
    <row r="30" spans="1:12" ht="15" customHeight="1">
      <c r="A30" s="36" t="s">
        <v>1179</v>
      </c>
      <c r="B30" s="437"/>
      <c r="C30" s="231">
        <v>152</v>
      </c>
      <c r="D30" s="437"/>
      <c r="E30" s="437"/>
      <c r="F30" s="437"/>
      <c r="G30" s="493"/>
      <c r="H30" s="493"/>
      <c r="I30" s="202">
        <v>1698.4000000000003</v>
      </c>
      <c r="J30" s="202">
        <f t="shared" si="1"/>
        <v>1528.5600000000004</v>
      </c>
      <c r="K30" s="203"/>
      <c r="L30" s="203"/>
    </row>
    <row r="31" spans="1:12" ht="15" customHeight="1">
      <c r="A31" s="36" t="s">
        <v>1180</v>
      </c>
      <c r="B31" s="437"/>
      <c r="C31" s="231">
        <v>160</v>
      </c>
      <c r="D31" s="437"/>
      <c r="E31" s="437"/>
      <c r="F31" s="437"/>
      <c r="G31" s="493"/>
      <c r="H31" s="493"/>
      <c r="I31" s="202">
        <v>1782.2585000000001</v>
      </c>
      <c r="J31" s="202">
        <f t="shared" si="1"/>
        <v>1604.0326500000001</v>
      </c>
      <c r="K31" s="203"/>
      <c r="L31" s="203"/>
    </row>
    <row r="32" spans="1:12" ht="15" customHeight="1">
      <c r="A32" s="36" t="s">
        <v>1181</v>
      </c>
      <c r="B32" s="437"/>
      <c r="C32" s="231">
        <v>203</v>
      </c>
      <c r="D32" s="437"/>
      <c r="E32" s="437"/>
      <c r="F32" s="437"/>
      <c r="G32" s="493"/>
      <c r="H32" s="493"/>
      <c r="I32" s="202">
        <v>2227.027</v>
      </c>
      <c r="J32" s="202">
        <f t="shared" si="1"/>
        <v>2004.3243</v>
      </c>
      <c r="K32" s="203"/>
      <c r="L32" s="203"/>
    </row>
    <row r="33" spans="1:12" ht="15" customHeight="1">
      <c r="A33" s="36" t="s">
        <v>1182</v>
      </c>
      <c r="B33" s="437"/>
      <c r="C33" s="231">
        <v>254</v>
      </c>
      <c r="D33" s="437"/>
      <c r="E33" s="437"/>
      <c r="F33" s="437"/>
      <c r="G33" s="493"/>
      <c r="H33" s="493"/>
      <c r="I33" s="202">
        <v>3233.3290000000002</v>
      </c>
      <c r="J33" s="202">
        <f t="shared" si="1"/>
        <v>2909.9961000000003</v>
      </c>
      <c r="K33" s="203"/>
      <c r="L33" s="203"/>
    </row>
    <row r="34" spans="1:12" ht="15" customHeight="1">
      <c r="A34" s="36" t="s">
        <v>1183</v>
      </c>
      <c r="B34" s="437"/>
      <c r="C34" s="231">
        <v>315</v>
      </c>
      <c r="D34" s="437"/>
      <c r="E34" s="437"/>
      <c r="F34" s="437"/>
      <c r="G34" s="493"/>
      <c r="H34" s="493"/>
      <c r="I34" s="202">
        <v>4354.2730000000001</v>
      </c>
      <c r="J34" s="202">
        <f t="shared" si="1"/>
        <v>3918.8457000000003</v>
      </c>
      <c r="K34" s="203"/>
      <c r="L34" s="203"/>
    </row>
    <row r="35" spans="1:12" ht="15" customHeight="1">
      <c r="A35" s="36" t="s">
        <v>1184</v>
      </c>
      <c r="B35" s="437"/>
      <c r="C35" s="231">
        <v>356</v>
      </c>
      <c r="D35" s="437"/>
      <c r="E35" s="437"/>
      <c r="F35" s="437"/>
      <c r="G35" s="493"/>
      <c r="H35" s="493"/>
      <c r="I35" s="202">
        <v>5591.982</v>
      </c>
      <c r="J35" s="202">
        <f t="shared" si="1"/>
        <v>5032.7838000000002</v>
      </c>
      <c r="K35" s="203"/>
      <c r="L35" s="203"/>
    </row>
    <row r="36" spans="1:12" ht="15" customHeight="1">
      <c r="A36" s="36" t="s">
        <v>1185</v>
      </c>
      <c r="B36" s="438"/>
      <c r="C36" s="231">
        <v>406</v>
      </c>
      <c r="D36" s="438"/>
      <c r="E36" s="438"/>
      <c r="F36" s="438"/>
      <c r="G36" s="494"/>
      <c r="H36" s="494"/>
      <c r="I36" s="202">
        <v>6297.8795000000009</v>
      </c>
      <c r="J36" s="202">
        <f t="shared" si="1"/>
        <v>5668.091550000001</v>
      </c>
      <c r="K36" s="203"/>
      <c r="L36" s="203"/>
    </row>
    <row r="37" spans="1:12" s="199" customFormat="1">
      <c r="A37" s="76"/>
      <c r="B37" s="76"/>
      <c r="C37" s="76"/>
      <c r="D37" s="76"/>
      <c r="E37" s="76"/>
      <c r="F37" s="76"/>
      <c r="G37" s="76"/>
      <c r="H37" s="76"/>
      <c r="I37" s="77"/>
      <c r="J37" s="77"/>
      <c r="K37" s="78"/>
      <c r="L37" s="78"/>
    </row>
    <row r="38" spans="1:12" s="199" customFormat="1" ht="15.75">
      <c r="A38" s="57" t="s">
        <v>285</v>
      </c>
      <c r="B38" s="163"/>
      <c r="C38" s="163"/>
      <c r="D38" s="163"/>
      <c r="E38" s="163"/>
      <c r="F38" s="163"/>
      <c r="G38" s="163"/>
      <c r="H38" s="163"/>
      <c r="I38" s="164"/>
      <c r="J38" s="165"/>
      <c r="K38" s="166"/>
      <c r="L38" s="167"/>
    </row>
    <row r="39" spans="1:12" s="199" customFormat="1" ht="15.75">
      <c r="A39" s="204"/>
      <c r="B39" s="428" t="s">
        <v>1292</v>
      </c>
      <c r="C39" s="428"/>
      <c r="D39" s="428"/>
      <c r="E39" s="428"/>
      <c r="F39" s="428"/>
      <c r="G39" s="205"/>
      <c r="H39" s="223" t="s">
        <v>1295</v>
      </c>
      <c r="I39" s="206"/>
      <c r="J39" s="207"/>
      <c r="K39" s="208"/>
      <c r="L39" s="209"/>
    </row>
    <row r="40" spans="1:12" s="199" customFormat="1" ht="15.75">
      <c r="A40" s="210"/>
      <c r="B40" s="429"/>
      <c r="C40" s="429"/>
      <c r="D40" s="429"/>
      <c r="E40" s="429"/>
      <c r="F40" s="429"/>
      <c r="G40" s="211"/>
      <c r="H40" s="224" t="s">
        <v>1298</v>
      </c>
      <c r="I40" s="212"/>
      <c r="J40" s="213"/>
      <c r="K40" s="214"/>
      <c r="L40" s="215"/>
    </row>
    <row r="41" spans="1:12" s="199" customFormat="1" ht="15.75">
      <c r="A41" s="210"/>
      <c r="B41" s="429"/>
      <c r="C41" s="429"/>
      <c r="D41" s="429"/>
      <c r="E41" s="429"/>
      <c r="F41" s="429"/>
      <c r="G41" s="211"/>
      <c r="H41" s="224" t="s">
        <v>1293</v>
      </c>
      <c r="I41" s="212"/>
      <c r="J41" s="213"/>
      <c r="K41" s="214"/>
      <c r="L41" s="215"/>
    </row>
    <row r="42" spans="1:12" s="199" customFormat="1" ht="15.75">
      <c r="A42" s="210"/>
      <c r="B42" s="429"/>
      <c r="C42" s="429"/>
      <c r="D42" s="429"/>
      <c r="E42" s="429"/>
      <c r="F42" s="429"/>
      <c r="G42" s="211"/>
      <c r="H42" s="224" t="s">
        <v>2189</v>
      </c>
      <c r="I42" s="212"/>
      <c r="J42" s="213"/>
      <c r="K42" s="214"/>
      <c r="L42" s="215"/>
    </row>
    <row r="43" spans="1:12" s="199" customFormat="1" ht="15.75">
      <c r="A43" s="216"/>
      <c r="B43" s="430"/>
      <c r="C43" s="430"/>
      <c r="D43" s="430"/>
      <c r="E43" s="430"/>
      <c r="F43" s="430"/>
      <c r="G43" s="217"/>
      <c r="H43" s="224" t="s">
        <v>1294</v>
      </c>
      <c r="I43" s="218"/>
      <c r="J43" s="219"/>
      <c r="K43" s="220"/>
      <c r="L43" s="221"/>
    </row>
    <row r="44" spans="1:12" s="199" customFormat="1" ht="36">
      <c r="A44" s="67" t="s">
        <v>77</v>
      </c>
      <c r="B44" s="68" t="s">
        <v>1259</v>
      </c>
      <c r="C44" s="68" t="s">
        <v>1252</v>
      </c>
      <c r="D44" s="68" t="s">
        <v>1253</v>
      </c>
      <c r="E44" s="68" t="s">
        <v>1270</v>
      </c>
      <c r="F44" s="68" t="s">
        <v>1254</v>
      </c>
      <c r="G44" s="68" t="s">
        <v>1255</v>
      </c>
      <c r="H44" s="68" t="s">
        <v>830</v>
      </c>
      <c r="I44" s="74" t="s">
        <v>893</v>
      </c>
      <c r="J44" s="74" t="s">
        <v>894</v>
      </c>
      <c r="K44" s="75"/>
      <c r="L44" s="75"/>
    </row>
    <row r="45" spans="1:12" ht="15" customHeight="1">
      <c r="A45" s="36" t="s">
        <v>1286</v>
      </c>
      <c r="B45" s="436" t="s">
        <v>1266</v>
      </c>
      <c r="C45" s="231">
        <v>102</v>
      </c>
      <c r="D45" s="436">
        <v>10</v>
      </c>
      <c r="E45" s="436" t="s">
        <v>1267</v>
      </c>
      <c r="F45" s="436">
        <v>65</v>
      </c>
      <c r="G45" s="492" t="s">
        <v>1268</v>
      </c>
      <c r="H45" s="492" t="s">
        <v>1265</v>
      </c>
      <c r="I45" s="202">
        <v>1767.3975000000003</v>
      </c>
      <c r="J45" s="202">
        <f t="shared" ref="J45:J53" si="2">I45*0.9</f>
        <v>1590.6577500000003</v>
      </c>
      <c r="K45" s="203"/>
      <c r="L45" s="203"/>
    </row>
    <row r="46" spans="1:12" ht="15" customHeight="1">
      <c r="A46" s="36" t="s">
        <v>1287</v>
      </c>
      <c r="B46" s="437"/>
      <c r="C46" s="231">
        <v>127</v>
      </c>
      <c r="D46" s="437"/>
      <c r="E46" s="437"/>
      <c r="F46" s="437"/>
      <c r="G46" s="493"/>
      <c r="H46" s="493"/>
      <c r="I46" s="202">
        <v>2148.4760000000001</v>
      </c>
      <c r="J46" s="202">
        <f t="shared" si="2"/>
        <v>1933.6284000000001</v>
      </c>
      <c r="K46" s="203"/>
      <c r="L46" s="203"/>
    </row>
    <row r="47" spans="1:12" ht="15" customHeight="1">
      <c r="A47" s="36" t="s">
        <v>1186</v>
      </c>
      <c r="B47" s="437"/>
      <c r="C47" s="231">
        <v>152</v>
      </c>
      <c r="D47" s="437"/>
      <c r="E47" s="437"/>
      <c r="F47" s="437"/>
      <c r="G47" s="493"/>
      <c r="H47" s="493"/>
      <c r="I47" s="202">
        <v>2438.2655000000004</v>
      </c>
      <c r="J47" s="202">
        <f t="shared" si="2"/>
        <v>2194.4389500000007</v>
      </c>
      <c r="K47" s="203"/>
      <c r="L47" s="203"/>
    </row>
    <row r="48" spans="1:12" ht="15" customHeight="1">
      <c r="A48" s="36" t="s">
        <v>1288</v>
      </c>
      <c r="B48" s="437"/>
      <c r="C48" s="231">
        <v>160</v>
      </c>
      <c r="D48" s="437"/>
      <c r="E48" s="437"/>
      <c r="F48" s="437"/>
      <c r="G48" s="493"/>
      <c r="H48" s="493"/>
      <c r="I48" s="202">
        <v>2598.5519999999997</v>
      </c>
      <c r="J48" s="202">
        <f t="shared" si="2"/>
        <v>2338.6967999999997</v>
      </c>
      <c r="K48" s="203"/>
      <c r="L48" s="203"/>
    </row>
    <row r="49" spans="1:12" ht="15" customHeight="1">
      <c r="A49" s="36" t="s">
        <v>1289</v>
      </c>
      <c r="B49" s="437"/>
      <c r="C49" s="231">
        <v>203</v>
      </c>
      <c r="D49" s="437"/>
      <c r="E49" s="437"/>
      <c r="F49" s="437"/>
      <c r="G49" s="493"/>
      <c r="H49" s="493"/>
      <c r="I49" s="202">
        <v>3190.8690000000001</v>
      </c>
      <c r="J49" s="202">
        <f t="shared" si="2"/>
        <v>2871.7821000000004</v>
      </c>
      <c r="K49" s="203"/>
      <c r="L49" s="203"/>
    </row>
    <row r="50" spans="1:12" ht="15" customHeight="1">
      <c r="A50" s="36" t="s">
        <v>1290</v>
      </c>
      <c r="B50" s="437"/>
      <c r="C50" s="231">
        <v>254</v>
      </c>
      <c r="D50" s="437"/>
      <c r="E50" s="437"/>
      <c r="F50" s="437"/>
      <c r="G50" s="493"/>
      <c r="H50" s="493"/>
      <c r="I50" s="202">
        <v>4392.487000000001</v>
      </c>
      <c r="J50" s="202">
        <f t="shared" si="2"/>
        <v>3953.2383000000009</v>
      </c>
      <c r="K50" s="203"/>
      <c r="L50" s="203"/>
    </row>
    <row r="51" spans="1:12" ht="15" customHeight="1">
      <c r="A51" s="36" t="s">
        <v>1291</v>
      </c>
      <c r="B51" s="437"/>
      <c r="C51" s="231">
        <v>315</v>
      </c>
      <c r="D51" s="437"/>
      <c r="E51" s="437"/>
      <c r="F51" s="437"/>
      <c r="G51" s="493"/>
      <c r="H51" s="493"/>
      <c r="I51" s="202">
        <v>6112.1170000000011</v>
      </c>
      <c r="J51" s="202">
        <f t="shared" si="2"/>
        <v>5500.9053000000013</v>
      </c>
      <c r="K51" s="203"/>
      <c r="L51" s="203"/>
    </row>
    <row r="52" spans="1:12" ht="15" customHeight="1">
      <c r="A52" s="36" t="s">
        <v>1187</v>
      </c>
      <c r="B52" s="437"/>
      <c r="C52" s="231">
        <v>356</v>
      </c>
      <c r="D52" s="437"/>
      <c r="E52" s="437"/>
      <c r="F52" s="437"/>
      <c r="G52" s="493"/>
      <c r="H52" s="493"/>
      <c r="I52" s="202">
        <v>7165.1250000000009</v>
      </c>
      <c r="J52" s="202">
        <f t="shared" si="2"/>
        <v>6448.6125000000011</v>
      </c>
      <c r="K52" s="203"/>
      <c r="L52" s="203"/>
    </row>
    <row r="53" spans="1:12" ht="15" customHeight="1">
      <c r="A53" s="36" t="s">
        <v>1188</v>
      </c>
      <c r="B53" s="438"/>
      <c r="C53" s="231">
        <v>406</v>
      </c>
      <c r="D53" s="438"/>
      <c r="E53" s="438"/>
      <c r="F53" s="438"/>
      <c r="G53" s="494"/>
      <c r="H53" s="494"/>
      <c r="I53" s="202">
        <v>8086.5070000000014</v>
      </c>
      <c r="J53" s="202">
        <f t="shared" si="2"/>
        <v>7277.8563000000013</v>
      </c>
      <c r="K53" s="203"/>
      <c r="L53" s="203"/>
    </row>
    <row r="54" spans="1:12" s="199" customFormat="1">
      <c r="A54" s="76"/>
      <c r="B54" s="76"/>
      <c r="C54" s="76"/>
      <c r="D54" s="76"/>
      <c r="E54" s="76"/>
      <c r="F54" s="76"/>
      <c r="G54" s="76"/>
      <c r="H54" s="76"/>
      <c r="I54" s="77"/>
      <c r="J54" s="77"/>
      <c r="K54" s="78"/>
      <c r="L54" s="78"/>
    </row>
    <row r="55" spans="1:12" s="199" customFormat="1" ht="15.75">
      <c r="A55" s="57" t="s">
        <v>286</v>
      </c>
      <c r="B55" s="163"/>
      <c r="C55" s="163"/>
      <c r="D55" s="163"/>
      <c r="E55" s="163"/>
      <c r="F55" s="163"/>
      <c r="G55" s="163"/>
      <c r="H55" s="163"/>
      <c r="I55" s="164"/>
      <c r="J55" s="165"/>
      <c r="K55" s="166"/>
      <c r="L55" s="167"/>
    </row>
    <row r="56" spans="1:12" s="199" customFormat="1" ht="15.75">
      <c r="A56" s="204"/>
      <c r="B56" s="428" t="s">
        <v>2190</v>
      </c>
      <c r="C56" s="428"/>
      <c r="D56" s="428"/>
      <c r="E56" s="428"/>
      <c r="F56" s="428"/>
      <c r="G56" s="205"/>
      <c r="H56" s="223" t="s">
        <v>1299</v>
      </c>
      <c r="I56" s="206"/>
      <c r="J56" s="207"/>
      <c r="K56" s="208"/>
      <c r="L56" s="209"/>
    </row>
    <row r="57" spans="1:12" s="199" customFormat="1" ht="15.75">
      <c r="A57"/>
      <c r="B57" s="429"/>
      <c r="C57" s="429"/>
      <c r="D57" s="429"/>
      <c r="E57" s="429"/>
      <c r="F57" s="429"/>
      <c r="G57" s="211"/>
      <c r="H57" s="224" t="s">
        <v>1296</v>
      </c>
      <c r="I57" s="212"/>
      <c r="J57" s="213"/>
      <c r="K57" s="214"/>
      <c r="L57" s="215"/>
    </row>
    <row r="58" spans="1:12" s="199" customFormat="1" ht="15.75">
      <c r="A58" s="210"/>
      <c r="B58" s="429"/>
      <c r="C58" s="429"/>
      <c r="D58" s="429"/>
      <c r="E58" s="429"/>
      <c r="F58" s="429"/>
      <c r="G58" s="211"/>
      <c r="H58" s="224" t="s">
        <v>1293</v>
      </c>
      <c r="I58" s="212"/>
      <c r="J58" s="213"/>
      <c r="K58" s="214"/>
      <c r="L58" s="215"/>
    </row>
    <row r="59" spans="1:12" s="199" customFormat="1" ht="15.75">
      <c r="A59" s="210"/>
      <c r="B59" s="429"/>
      <c r="C59" s="429"/>
      <c r="D59" s="429"/>
      <c r="E59" s="429"/>
      <c r="F59" s="429"/>
      <c r="G59" s="211"/>
      <c r="H59" s="224" t="s">
        <v>2189</v>
      </c>
      <c r="I59" s="212"/>
      <c r="J59" s="213"/>
      <c r="K59" s="214"/>
      <c r="L59" s="215"/>
    </row>
    <row r="60" spans="1:12" s="199" customFormat="1" ht="15.75">
      <c r="A60" s="216"/>
      <c r="B60" s="430"/>
      <c r="C60" s="430"/>
      <c r="D60" s="430"/>
      <c r="E60" s="430"/>
      <c r="F60" s="430"/>
      <c r="G60" s="217"/>
      <c r="H60" s="224" t="s">
        <v>1294</v>
      </c>
      <c r="I60" s="218"/>
      <c r="J60" s="219"/>
      <c r="K60" s="220"/>
      <c r="L60" s="221"/>
    </row>
    <row r="61" spans="1:12" s="199" customFormat="1" ht="36">
      <c r="A61" s="67" t="s">
        <v>77</v>
      </c>
      <c r="B61" s="68" t="s">
        <v>1259</v>
      </c>
      <c r="C61" s="68" t="s">
        <v>1252</v>
      </c>
      <c r="D61" s="68" t="s">
        <v>1253</v>
      </c>
      <c r="E61" s="68" t="s">
        <v>1270</v>
      </c>
      <c r="F61" s="68" t="s">
        <v>1269</v>
      </c>
      <c r="G61" s="68" t="s">
        <v>1255</v>
      </c>
      <c r="H61" s="68" t="s">
        <v>830</v>
      </c>
      <c r="I61" s="74" t="s">
        <v>893</v>
      </c>
      <c r="J61" s="74" t="s">
        <v>894</v>
      </c>
      <c r="K61" s="75"/>
      <c r="L61" s="75"/>
    </row>
    <row r="62" spans="1:12" ht="15" customHeight="1">
      <c r="A62" s="36" t="s">
        <v>1189</v>
      </c>
      <c r="B62" s="436" t="s">
        <v>1260</v>
      </c>
      <c r="C62" s="231">
        <v>102</v>
      </c>
      <c r="D62" s="436">
        <v>10</v>
      </c>
      <c r="E62" s="604" t="s">
        <v>1271</v>
      </c>
      <c r="F62" s="436">
        <v>25</v>
      </c>
      <c r="G62" s="492" t="s">
        <v>1262</v>
      </c>
      <c r="H62" s="492" t="s">
        <v>1263</v>
      </c>
      <c r="I62" s="202">
        <v>2961.585</v>
      </c>
      <c r="J62" s="202">
        <f t="shared" ref="J62:J70" si="3">I62*0.9</f>
        <v>2665.4265</v>
      </c>
      <c r="K62" s="203"/>
      <c r="L62" s="203"/>
    </row>
    <row r="63" spans="1:12" ht="15" customHeight="1">
      <c r="A63" s="36" t="s">
        <v>1190</v>
      </c>
      <c r="B63" s="437"/>
      <c r="C63" s="231">
        <v>127</v>
      </c>
      <c r="D63" s="437"/>
      <c r="E63" s="605"/>
      <c r="F63" s="437"/>
      <c r="G63" s="493"/>
      <c r="H63" s="493"/>
      <c r="I63" s="202">
        <v>3804.4160000000002</v>
      </c>
      <c r="J63" s="202">
        <f t="shared" si="3"/>
        <v>3423.9744000000001</v>
      </c>
      <c r="K63" s="203"/>
      <c r="L63" s="203"/>
    </row>
    <row r="64" spans="1:12" ht="15" customHeight="1">
      <c r="A64" s="36" t="s">
        <v>1191</v>
      </c>
      <c r="B64" s="437"/>
      <c r="C64" s="231">
        <v>152</v>
      </c>
      <c r="D64" s="437"/>
      <c r="E64" s="605"/>
      <c r="F64" s="437"/>
      <c r="G64" s="493"/>
      <c r="H64" s="493"/>
      <c r="I64" s="202">
        <v>4290.5829999999996</v>
      </c>
      <c r="J64" s="202">
        <f t="shared" si="3"/>
        <v>3861.5246999999999</v>
      </c>
      <c r="K64" s="203"/>
      <c r="L64" s="203"/>
    </row>
    <row r="65" spans="1:16" ht="15" customHeight="1">
      <c r="A65" s="36" t="s">
        <v>1192</v>
      </c>
      <c r="B65" s="437"/>
      <c r="C65" s="231">
        <v>160</v>
      </c>
      <c r="D65" s="437"/>
      <c r="E65" s="605"/>
      <c r="F65" s="437"/>
      <c r="G65" s="493"/>
      <c r="H65" s="493"/>
      <c r="I65" s="202">
        <v>4340.4735000000001</v>
      </c>
      <c r="J65" s="202">
        <f t="shared" si="3"/>
        <v>3906.4261500000002</v>
      </c>
      <c r="K65" s="203"/>
      <c r="L65" s="203"/>
    </row>
    <row r="66" spans="1:16" ht="15" customHeight="1">
      <c r="A66" s="36" t="s">
        <v>1193</v>
      </c>
      <c r="B66" s="437"/>
      <c r="C66" s="231">
        <v>203</v>
      </c>
      <c r="D66" s="437"/>
      <c r="E66" s="605"/>
      <c r="F66" s="437"/>
      <c r="G66" s="493"/>
      <c r="H66" s="493"/>
      <c r="I66" s="202">
        <v>5317.0535</v>
      </c>
      <c r="J66" s="202">
        <f t="shared" si="3"/>
        <v>4785.3481499999998</v>
      </c>
      <c r="K66" s="203"/>
      <c r="L66" s="203"/>
    </row>
    <row r="67" spans="1:16" ht="15" customHeight="1">
      <c r="A67" s="36" t="s">
        <v>1194</v>
      </c>
      <c r="B67" s="437"/>
      <c r="C67" s="231">
        <v>254</v>
      </c>
      <c r="D67" s="437"/>
      <c r="E67" s="605"/>
      <c r="F67" s="437"/>
      <c r="G67" s="493"/>
      <c r="H67" s="493"/>
      <c r="I67" s="202">
        <v>6882.7659999999996</v>
      </c>
      <c r="J67" s="202">
        <f t="shared" si="3"/>
        <v>6194.4893999999995</v>
      </c>
      <c r="K67" s="203"/>
      <c r="L67" s="203"/>
    </row>
    <row r="68" spans="1:16" ht="15" customHeight="1">
      <c r="A68" s="36" t="s">
        <v>1195</v>
      </c>
      <c r="B68" s="437"/>
      <c r="C68" s="231">
        <v>315</v>
      </c>
      <c r="D68" s="437"/>
      <c r="E68" s="605"/>
      <c r="F68" s="437"/>
      <c r="G68" s="493"/>
      <c r="H68" s="493"/>
      <c r="I68" s="202">
        <v>9856.0275000000001</v>
      </c>
      <c r="J68" s="202">
        <f t="shared" si="3"/>
        <v>8870.4247500000001</v>
      </c>
      <c r="K68" s="203"/>
      <c r="L68" s="203"/>
    </row>
    <row r="69" spans="1:16" ht="15" customHeight="1">
      <c r="A69" s="36" t="s">
        <v>1196</v>
      </c>
      <c r="B69" s="437"/>
      <c r="C69" s="231">
        <v>356</v>
      </c>
      <c r="D69" s="437"/>
      <c r="E69" s="605"/>
      <c r="F69" s="437"/>
      <c r="G69" s="493"/>
      <c r="H69" s="493"/>
      <c r="I69" s="202">
        <v>11099.044</v>
      </c>
      <c r="J69" s="202">
        <f t="shared" si="3"/>
        <v>9989.1396000000004</v>
      </c>
      <c r="K69" s="203"/>
      <c r="L69" s="203"/>
    </row>
    <row r="70" spans="1:16" ht="15" customHeight="1">
      <c r="A70" s="36" t="s">
        <v>1197</v>
      </c>
      <c r="B70" s="438"/>
      <c r="C70" s="231">
        <v>406</v>
      </c>
      <c r="D70" s="438"/>
      <c r="E70" s="606"/>
      <c r="F70" s="438"/>
      <c r="G70" s="494"/>
      <c r="H70" s="494"/>
      <c r="I70" s="202">
        <v>11497.1065</v>
      </c>
      <c r="J70" s="202">
        <f t="shared" si="3"/>
        <v>10347.395850000001</v>
      </c>
      <c r="K70" s="203"/>
      <c r="L70" s="203"/>
    </row>
    <row r="71" spans="1:16" s="199" customFormat="1">
      <c r="A71" s="76"/>
      <c r="B71" s="76"/>
      <c r="C71" s="76"/>
      <c r="D71" s="76"/>
      <c r="E71" s="76"/>
      <c r="F71" s="76"/>
      <c r="G71" s="76"/>
      <c r="H71" s="76"/>
      <c r="I71" s="77"/>
      <c r="J71" s="77"/>
      <c r="K71" s="78"/>
      <c r="L71" s="78"/>
      <c r="P71"/>
    </row>
    <row r="72" spans="1:16" s="199" customFormat="1" ht="15.75">
      <c r="A72" s="57" t="s">
        <v>287</v>
      </c>
      <c r="B72" s="163"/>
      <c r="C72" s="163"/>
      <c r="D72" s="163"/>
      <c r="E72" s="163"/>
      <c r="F72" s="163"/>
      <c r="G72" s="163"/>
      <c r="H72" s="163"/>
      <c r="I72" s="164"/>
      <c r="J72" s="165"/>
      <c r="K72" s="166"/>
      <c r="L72" s="167"/>
    </row>
    <row r="73" spans="1:16" s="199" customFormat="1" ht="15.75">
      <c r="A73" s="204"/>
      <c r="B73" s="428" t="s">
        <v>1279</v>
      </c>
      <c r="C73" s="428"/>
      <c r="D73" s="428"/>
      <c r="E73" s="428"/>
      <c r="F73" s="428"/>
      <c r="G73" s="205"/>
      <c r="H73" s="223" t="s">
        <v>1299</v>
      </c>
      <c r="I73" s="206"/>
      <c r="J73" s="207"/>
      <c r="K73" s="208"/>
      <c r="L73" s="209"/>
    </row>
    <row r="74" spans="1:16" s="199" customFormat="1" ht="15.75">
      <c r="A74" s="210"/>
      <c r="B74" s="429"/>
      <c r="C74" s="429"/>
      <c r="D74" s="429"/>
      <c r="E74" s="429"/>
      <c r="F74" s="429"/>
      <c r="G74" s="211"/>
      <c r="H74" s="224" t="s">
        <v>1297</v>
      </c>
      <c r="I74" s="212"/>
      <c r="J74" s="213"/>
      <c r="K74" s="214"/>
      <c r="L74" s="215"/>
    </row>
    <row r="75" spans="1:16" s="199" customFormat="1" ht="15.75">
      <c r="A75" s="210"/>
      <c r="B75" s="429"/>
      <c r="C75" s="429"/>
      <c r="D75" s="429"/>
      <c r="E75" s="429"/>
      <c r="F75" s="429"/>
      <c r="G75" s="211"/>
      <c r="H75" s="224" t="s">
        <v>1293</v>
      </c>
      <c r="I75" s="212"/>
      <c r="J75" s="213"/>
      <c r="K75" s="214"/>
      <c r="L75" s="215"/>
    </row>
    <row r="76" spans="1:16" s="199" customFormat="1" ht="15.75">
      <c r="A76" s="210"/>
      <c r="B76" s="429"/>
      <c r="C76" s="429"/>
      <c r="D76" s="429"/>
      <c r="E76" s="429"/>
      <c r="F76" s="429"/>
      <c r="G76" s="211"/>
      <c r="H76" s="224" t="s">
        <v>2189</v>
      </c>
      <c r="I76" s="212"/>
      <c r="J76" s="213"/>
      <c r="K76" s="214"/>
      <c r="L76" s="215"/>
    </row>
    <row r="77" spans="1:16" s="199" customFormat="1" ht="15.75">
      <c r="A77" s="216"/>
      <c r="B77" s="430"/>
      <c r="C77" s="430"/>
      <c r="D77" s="430"/>
      <c r="E77" s="430"/>
      <c r="F77" s="430"/>
      <c r="G77" s="217"/>
      <c r="H77" s="224" t="s">
        <v>1294</v>
      </c>
      <c r="I77" s="218"/>
      <c r="J77" s="219"/>
      <c r="K77" s="220"/>
      <c r="L77" s="221"/>
    </row>
    <row r="78" spans="1:16" s="199" customFormat="1" ht="36">
      <c r="A78" s="67" t="s">
        <v>77</v>
      </c>
      <c r="B78" s="68" t="s">
        <v>1259</v>
      </c>
      <c r="C78" s="68" t="s">
        <v>1252</v>
      </c>
      <c r="D78" s="68" t="s">
        <v>1253</v>
      </c>
      <c r="E78" s="68" t="s">
        <v>1270</v>
      </c>
      <c r="F78" s="68" t="s">
        <v>1269</v>
      </c>
      <c r="G78" s="68" t="s">
        <v>1255</v>
      </c>
      <c r="H78" s="68" t="s">
        <v>830</v>
      </c>
      <c r="I78" s="74" t="s">
        <v>893</v>
      </c>
      <c r="J78" s="74" t="s">
        <v>894</v>
      </c>
      <c r="K78" s="75"/>
      <c r="L78" s="75"/>
    </row>
    <row r="79" spans="1:16" ht="15" customHeight="1">
      <c r="A79" s="36" t="s">
        <v>1198</v>
      </c>
      <c r="B79" s="436" t="s">
        <v>1264</v>
      </c>
      <c r="C79" s="231">
        <v>102</v>
      </c>
      <c r="D79" s="436">
        <v>10</v>
      </c>
      <c r="E79" s="604" t="s">
        <v>1272</v>
      </c>
      <c r="F79" s="436">
        <v>25</v>
      </c>
      <c r="G79" s="492" t="s">
        <v>1262</v>
      </c>
      <c r="H79" s="492" t="s">
        <v>1265</v>
      </c>
      <c r="I79" s="202">
        <v>3297.0190000000007</v>
      </c>
      <c r="J79" s="202">
        <f t="shared" ref="J79:J87" si="4">I79*0.9</f>
        <v>2967.3171000000007</v>
      </c>
      <c r="K79" s="203"/>
      <c r="L79" s="203"/>
    </row>
    <row r="80" spans="1:16" ht="15" customHeight="1">
      <c r="A80" s="36" t="s">
        <v>1199</v>
      </c>
      <c r="B80" s="437"/>
      <c r="C80" s="231">
        <v>127</v>
      </c>
      <c r="D80" s="437"/>
      <c r="E80" s="605"/>
      <c r="F80" s="437"/>
      <c r="G80" s="493"/>
      <c r="H80" s="493"/>
      <c r="I80" s="202">
        <v>4301.1979999999994</v>
      </c>
      <c r="J80" s="202">
        <f t="shared" si="4"/>
        <v>3871.0781999999995</v>
      </c>
      <c r="K80" s="203"/>
      <c r="L80" s="203"/>
    </row>
    <row r="81" spans="1:12" ht="15" customHeight="1">
      <c r="A81" s="36" t="s">
        <v>1200</v>
      </c>
      <c r="B81" s="437"/>
      <c r="C81" s="231">
        <v>152</v>
      </c>
      <c r="D81" s="437"/>
      <c r="E81" s="605"/>
      <c r="F81" s="437"/>
      <c r="G81" s="493"/>
      <c r="H81" s="493"/>
      <c r="I81" s="202">
        <v>4977.3735000000006</v>
      </c>
      <c r="J81" s="202">
        <f t="shared" si="4"/>
        <v>4479.6361500000003</v>
      </c>
      <c r="K81" s="203"/>
      <c r="L81" s="203"/>
    </row>
    <row r="82" spans="1:12" ht="15" customHeight="1">
      <c r="A82" s="36" t="s">
        <v>1201</v>
      </c>
      <c r="B82" s="437"/>
      <c r="C82" s="231">
        <v>160</v>
      </c>
      <c r="D82" s="437"/>
      <c r="E82" s="605"/>
      <c r="F82" s="437"/>
      <c r="G82" s="493"/>
      <c r="H82" s="493"/>
      <c r="I82" s="202">
        <v>5064.4164999999994</v>
      </c>
      <c r="J82" s="202">
        <f t="shared" si="4"/>
        <v>4557.9748499999996</v>
      </c>
      <c r="K82" s="203"/>
      <c r="L82" s="203"/>
    </row>
    <row r="83" spans="1:12" ht="15" customHeight="1">
      <c r="A83" s="36" t="s">
        <v>1202</v>
      </c>
      <c r="B83" s="437"/>
      <c r="C83" s="231">
        <v>203</v>
      </c>
      <c r="D83" s="437"/>
      <c r="E83" s="605"/>
      <c r="F83" s="437"/>
      <c r="G83" s="493"/>
      <c r="H83" s="493"/>
      <c r="I83" s="202">
        <v>6224.6360000000004</v>
      </c>
      <c r="J83" s="202">
        <f t="shared" si="4"/>
        <v>5602.1724000000004</v>
      </c>
      <c r="K83" s="203"/>
      <c r="L83" s="203"/>
    </row>
    <row r="84" spans="1:12" ht="15" customHeight="1">
      <c r="A84" s="36" t="s">
        <v>1203</v>
      </c>
      <c r="B84" s="437"/>
      <c r="C84" s="231">
        <v>254</v>
      </c>
      <c r="D84" s="437"/>
      <c r="E84" s="605"/>
      <c r="F84" s="437"/>
      <c r="G84" s="493"/>
      <c r="H84" s="493"/>
      <c r="I84" s="202">
        <v>8071.6459999999997</v>
      </c>
      <c r="J84" s="202">
        <f t="shared" si="4"/>
        <v>7264.4813999999997</v>
      </c>
      <c r="K84" s="203"/>
      <c r="L84" s="203"/>
    </row>
    <row r="85" spans="1:12" ht="15" customHeight="1">
      <c r="A85" s="36" t="s">
        <v>1204</v>
      </c>
      <c r="B85" s="437"/>
      <c r="C85" s="231">
        <v>315</v>
      </c>
      <c r="D85" s="437"/>
      <c r="E85" s="605"/>
      <c r="F85" s="437"/>
      <c r="G85" s="493"/>
      <c r="H85" s="493"/>
      <c r="I85" s="202">
        <v>11025.800500000001</v>
      </c>
      <c r="J85" s="202">
        <f t="shared" si="4"/>
        <v>9923.2204500000007</v>
      </c>
      <c r="K85" s="203"/>
      <c r="L85" s="203"/>
    </row>
    <row r="86" spans="1:12" ht="15" customHeight="1">
      <c r="A86" s="36" t="s">
        <v>1205</v>
      </c>
      <c r="B86" s="437"/>
      <c r="C86" s="231">
        <v>356</v>
      </c>
      <c r="D86" s="437"/>
      <c r="E86" s="605"/>
      <c r="F86" s="437"/>
      <c r="G86" s="493"/>
      <c r="H86" s="493"/>
      <c r="I86" s="202">
        <v>12327.199500000001</v>
      </c>
      <c r="J86" s="202">
        <f t="shared" si="4"/>
        <v>11094.47955</v>
      </c>
      <c r="K86" s="203"/>
      <c r="L86" s="203"/>
    </row>
    <row r="87" spans="1:12" ht="15" customHeight="1">
      <c r="A87" s="36" t="s">
        <v>1206</v>
      </c>
      <c r="B87" s="438"/>
      <c r="C87" s="231">
        <v>406</v>
      </c>
      <c r="D87" s="438"/>
      <c r="E87" s="606"/>
      <c r="F87" s="438"/>
      <c r="G87" s="494"/>
      <c r="H87" s="494"/>
      <c r="I87" s="202">
        <v>12897.225</v>
      </c>
      <c r="J87" s="202">
        <f t="shared" si="4"/>
        <v>11607.502500000001</v>
      </c>
      <c r="K87" s="203"/>
      <c r="L87" s="203"/>
    </row>
    <row r="88" spans="1:12" s="199" customFormat="1">
      <c r="A88" s="76"/>
      <c r="B88" s="76"/>
      <c r="C88" s="76"/>
      <c r="D88" s="76"/>
      <c r="E88" s="76"/>
      <c r="F88" s="76"/>
      <c r="G88" s="76"/>
      <c r="H88" s="76"/>
      <c r="I88" s="77"/>
      <c r="J88" s="77"/>
      <c r="K88" s="78"/>
      <c r="L88" s="78"/>
    </row>
    <row r="89" spans="1:12" s="199" customFormat="1" ht="15.75">
      <c r="A89" s="57" t="s">
        <v>288</v>
      </c>
      <c r="B89" s="163"/>
      <c r="C89" s="163"/>
      <c r="D89" s="163"/>
      <c r="E89" s="163"/>
      <c r="F89" s="163"/>
      <c r="G89" s="163"/>
      <c r="H89" s="163"/>
      <c r="I89" s="164"/>
      <c r="J89" s="165"/>
      <c r="K89" s="166"/>
      <c r="L89" s="167"/>
    </row>
    <row r="90" spans="1:12" s="199" customFormat="1" ht="15.75">
      <c r="A90" s="204"/>
      <c r="B90" s="428" t="s">
        <v>1280</v>
      </c>
      <c r="C90" s="428"/>
      <c r="D90" s="428"/>
      <c r="E90" s="428"/>
      <c r="F90" s="428"/>
      <c r="G90" s="205"/>
      <c r="H90" s="223" t="s">
        <v>1299</v>
      </c>
      <c r="I90" s="206"/>
      <c r="J90" s="207"/>
      <c r="K90" s="208"/>
      <c r="L90" s="209"/>
    </row>
    <row r="91" spans="1:12" s="199" customFormat="1" ht="15.75">
      <c r="A91" s="210"/>
      <c r="B91" s="429"/>
      <c r="C91" s="429"/>
      <c r="D91" s="429"/>
      <c r="E91" s="429"/>
      <c r="F91" s="429"/>
      <c r="G91" s="211"/>
      <c r="H91" s="224" t="s">
        <v>1298</v>
      </c>
      <c r="I91" s="212"/>
      <c r="J91" s="213"/>
      <c r="K91" s="214"/>
      <c r="L91" s="215"/>
    </row>
    <row r="92" spans="1:12" s="199" customFormat="1" ht="15.75">
      <c r="A92" s="210"/>
      <c r="B92" s="429"/>
      <c r="C92" s="429"/>
      <c r="D92" s="429"/>
      <c r="E92" s="429"/>
      <c r="F92" s="429"/>
      <c r="G92" s="211"/>
      <c r="H92" s="224" t="s">
        <v>1293</v>
      </c>
      <c r="I92" s="212"/>
      <c r="J92" s="213"/>
      <c r="K92" s="214"/>
      <c r="L92" s="215"/>
    </row>
    <row r="93" spans="1:12" s="199" customFormat="1" ht="15.75">
      <c r="A93" s="210"/>
      <c r="B93" s="429"/>
      <c r="C93" s="429"/>
      <c r="D93" s="429"/>
      <c r="E93" s="429"/>
      <c r="F93" s="429"/>
      <c r="G93" s="211"/>
      <c r="H93" s="224" t="s">
        <v>2189</v>
      </c>
      <c r="I93" s="212"/>
      <c r="J93" s="213"/>
      <c r="K93" s="214"/>
      <c r="L93" s="215"/>
    </row>
    <row r="94" spans="1:12" s="199" customFormat="1" ht="15.75">
      <c r="A94" s="216"/>
      <c r="B94" s="430"/>
      <c r="C94" s="430"/>
      <c r="D94" s="430"/>
      <c r="E94" s="430"/>
      <c r="F94" s="430"/>
      <c r="G94" s="217"/>
      <c r="H94" s="224" t="s">
        <v>1294</v>
      </c>
      <c r="I94" s="218"/>
      <c r="J94" s="219"/>
      <c r="K94" s="220"/>
      <c r="L94" s="221"/>
    </row>
    <row r="95" spans="1:12" s="199" customFormat="1" ht="36">
      <c r="A95" s="67" t="s">
        <v>77</v>
      </c>
      <c r="B95" s="68" t="s">
        <v>1259</v>
      </c>
      <c r="C95" s="68" t="s">
        <v>1252</v>
      </c>
      <c r="D95" s="68" t="s">
        <v>1253</v>
      </c>
      <c r="E95" s="68" t="s">
        <v>1270</v>
      </c>
      <c r="F95" s="68" t="s">
        <v>1269</v>
      </c>
      <c r="G95" s="68" t="s">
        <v>1255</v>
      </c>
      <c r="H95" s="68" t="s">
        <v>830</v>
      </c>
      <c r="I95" s="74" t="s">
        <v>893</v>
      </c>
      <c r="J95" s="74" t="s">
        <v>894</v>
      </c>
      <c r="K95" s="75"/>
      <c r="L95" s="75"/>
    </row>
    <row r="96" spans="1:12" ht="15" customHeight="1">
      <c r="A96" s="36" t="s">
        <v>1207</v>
      </c>
      <c r="B96" s="436" t="s">
        <v>1266</v>
      </c>
      <c r="C96" s="231">
        <v>102</v>
      </c>
      <c r="D96" s="436">
        <v>10</v>
      </c>
      <c r="E96" s="604" t="s">
        <v>1274</v>
      </c>
      <c r="F96" s="436">
        <v>25</v>
      </c>
      <c r="G96" s="492" t="s">
        <v>1268</v>
      </c>
      <c r="H96" s="492" t="s">
        <v>1265</v>
      </c>
      <c r="I96" s="202">
        <v>4207.7860000000001</v>
      </c>
      <c r="J96" s="202">
        <f t="shared" ref="J96:J104" si="5">I96*0.9</f>
        <v>3787.0074</v>
      </c>
      <c r="K96" s="203"/>
      <c r="L96" s="203"/>
    </row>
    <row r="97" spans="1:12" ht="15" customHeight="1">
      <c r="A97" s="36" t="s">
        <v>1208</v>
      </c>
      <c r="B97" s="437"/>
      <c r="C97" s="231">
        <v>127</v>
      </c>
      <c r="D97" s="437"/>
      <c r="E97" s="605"/>
      <c r="F97" s="437"/>
      <c r="G97" s="493"/>
      <c r="H97" s="493"/>
      <c r="I97" s="202">
        <v>5501.7545000000009</v>
      </c>
      <c r="J97" s="202">
        <f t="shared" si="5"/>
        <v>4951.5790500000012</v>
      </c>
      <c r="K97" s="203"/>
      <c r="L97" s="203"/>
    </row>
    <row r="98" spans="1:12" ht="15" customHeight="1">
      <c r="A98" s="36" t="s">
        <v>1209</v>
      </c>
      <c r="B98" s="437"/>
      <c r="C98" s="231">
        <v>152</v>
      </c>
      <c r="D98" s="437"/>
      <c r="E98" s="605"/>
      <c r="F98" s="437"/>
      <c r="G98" s="493"/>
      <c r="H98" s="493"/>
      <c r="I98" s="202">
        <v>6382.799500000001</v>
      </c>
      <c r="J98" s="202">
        <f t="shared" si="5"/>
        <v>5744.5195500000009</v>
      </c>
      <c r="K98" s="203"/>
      <c r="L98" s="203"/>
    </row>
    <row r="99" spans="1:12" ht="15" customHeight="1">
      <c r="A99" s="36" t="s">
        <v>1210</v>
      </c>
      <c r="B99" s="437"/>
      <c r="C99" s="231">
        <v>160</v>
      </c>
      <c r="D99" s="437"/>
      <c r="E99" s="605"/>
      <c r="F99" s="437"/>
      <c r="G99" s="493"/>
      <c r="H99" s="493"/>
      <c r="I99" s="202">
        <v>6513.3640000000005</v>
      </c>
      <c r="J99" s="202">
        <f t="shared" si="5"/>
        <v>5862.0276000000003</v>
      </c>
      <c r="K99" s="203"/>
      <c r="L99" s="203"/>
    </row>
    <row r="100" spans="1:12" ht="15" customHeight="1">
      <c r="A100" s="36" t="s">
        <v>1211</v>
      </c>
      <c r="B100" s="437"/>
      <c r="C100" s="231">
        <v>203</v>
      </c>
      <c r="D100" s="437"/>
      <c r="E100" s="605"/>
      <c r="F100" s="437"/>
      <c r="G100" s="493"/>
      <c r="H100" s="493"/>
      <c r="I100" s="202">
        <v>8026.0015000000003</v>
      </c>
      <c r="J100" s="202">
        <f t="shared" si="5"/>
        <v>7223.4013500000001</v>
      </c>
      <c r="K100" s="203"/>
      <c r="L100" s="203"/>
    </row>
    <row r="101" spans="1:12" ht="15" customHeight="1">
      <c r="A101" s="36" t="s">
        <v>1212</v>
      </c>
      <c r="B101" s="437"/>
      <c r="C101" s="231">
        <v>254</v>
      </c>
      <c r="D101" s="437"/>
      <c r="E101" s="605"/>
      <c r="F101" s="437"/>
      <c r="G101" s="493"/>
      <c r="H101" s="493"/>
      <c r="I101" s="202">
        <v>10359.178499999998</v>
      </c>
      <c r="J101" s="202">
        <f t="shared" si="5"/>
        <v>9323.2606499999983</v>
      </c>
      <c r="K101" s="203"/>
      <c r="L101" s="203"/>
    </row>
    <row r="102" spans="1:12" ht="15" customHeight="1">
      <c r="A102" s="36" t="s">
        <v>1213</v>
      </c>
      <c r="B102" s="437"/>
      <c r="C102" s="231">
        <v>315</v>
      </c>
      <c r="D102" s="437"/>
      <c r="E102" s="605"/>
      <c r="F102" s="437"/>
      <c r="G102" s="493"/>
      <c r="H102" s="493"/>
      <c r="I102" s="202">
        <v>12742.245999999999</v>
      </c>
      <c r="J102" s="202">
        <f t="shared" si="5"/>
        <v>11468.0214</v>
      </c>
      <c r="K102" s="203"/>
      <c r="L102" s="203"/>
    </row>
    <row r="103" spans="1:12" ht="15" customHeight="1">
      <c r="A103" s="36" t="s">
        <v>1214</v>
      </c>
      <c r="B103" s="437"/>
      <c r="C103" s="231">
        <v>356</v>
      </c>
      <c r="D103" s="437"/>
      <c r="E103" s="605"/>
      <c r="F103" s="437"/>
      <c r="G103" s="493"/>
      <c r="H103" s="493"/>
      <c r="I103" s="202">
        <v>14776.080000000002</v>
      </c>
      <c r="J103" s="202">
        <f t="shared" si="5"/>
        <v>13298.472000000002</v>
      </c>
      <c r="K103" s="203"/>
      <c r="L103" s="203"/>
    </row>
    <row r="104" spans="1:12" ht="15" customHeight="1">
      <c r="A104" s="36" t="s">
        <v>1215</v>
      </c>
      <c r="B104" s="438"/>
      <c r="C104" s="231">
        <v>406</v>
      </c>
      <c r="D104" s="438"/>
      <c r="E104" s="606"/>
      <c r="F104" s="438"/>
      <c r="G104" s="494"/>
      <c r="H104" s="494"/>
      <c r="I104" s="202">
        <v>15678.355</v>
      </c>
      <c r="J104" s="202">
        <f t="shared" si="5"/>
        <v>14110.5195</v>
      </c>
      <c r="K104" s="203"/>
      <c r="L104" s="203"/>
    </row>
    <row r="105" spans="1:12" s="199" customFormat="1">
      <c r="A105" s="76"/>
      <c r="B105" s="76"/>
      <c r="C105" s="76"/>
      <c r="D105" s="76"/>
      <c r="E105" s="76"/>
      <c r="F105" s="76"/>
      <c r="G105" s="76"/>
      <c r="H105" s="76"/>
      <c r="I105" s="77"/>
      <c r="J105" s="77"/>
      <c r="K105" s="78"/>
      <c r="L105" s="78"/>
    </row>
    <row r="106" spans="1:12" s="199" customFormat="1" ht="15.75">
      <c r="A106" s="57" t="s">
        <v>289</v>
      </c>
      <c r="B106" s="163"/>
      <c r="C106" s="163"/>
      <c r="D106" s="163"/>
      <c r="E106" s="163"/>
      <c r="F106" s="163"/>
      <c r="G106" s="163"/>
      <c r="H106" s="163"/>
      <c r="I106" s="164"/>
      <c r="J106" s="165"/>
      <c r="K106" s="166"/>
      <c r="L106" s="167"/>
    </row>
    <row r="107" spans="1:12" s="199" customFormat="1" ht="15.75">
      <c r="A107" s="204"/>
      <c r="B107" s="428" t="s">
        <v>1281</v>
      </c>
      <c r="C107" s="428"/>
      <c r="D107" s="428"/>
      <c r="E107" s="428"/>
      <c r="F107" s="428"/>
      <c r="G107" s="205"/>
      <c r="H107" s="223" t="s">
        <v>1300</v>
      </c>
      <c r="I107" s="206"/>
      <c r="J107" s="207"/>
      <c r="K107" s="208"/>
      <c r="L107" s="209"/>
    </row>
    <row r="108" spans="1:12" s="199" customFormat="1" ht="15.75">
      <c r="A108" s="210"/>
      <c r="B108" s="429"/>
      <c r="C108" s="429"/>
      <c r="D108" s="429"/>
      <c r="E108" s="429"/>
      <c r="F108" s="429"/>
      <c r="G108" s="211"/>
      <c r="H108" s="224" t="s">
        <v>1296</v>
      </c>
      <c r="I108" s="212"/>
      <c r="J108" s="213"/>
      <c r="K108" s="214"/>
      <c r="L108" s="215"/>
    </row>
    <row r="109" spans="1:12" s="199" customFormat="1" ht="15.75">
      <c r="A109" s="210"/>
      <c r="B109" s="429"/>
      <c r="C109" s="429"/>
      <c r="D109" s="429"/>
      <c r="E109" s="429"/>
      <c r="F109" s="429"/>
      <c r="G109"/>
      <c r="H109" s="224" t="s">
        <v>1293</v>
      </c>
      <c r="I109" s="212"/>
      <c r="J109"/>
      <c r="K109" s="214"/>
      <c r="L109" s="215"/>
    </row>
    <row r="110" spans="1:12" s="199" customFormat="1" ht="15.75">
      <c r="A110" s="210"/>
      <c r="B110" s="429"/>
      <c r="C110" s="429"/>
      <c r="D110" s="429"/>
      <c r="E110" s="429"/>
      <c r="F110" s="429"/>
      <c r="G110" s="211"/>
      <c r="H110" s="224" t="s">
        <v>2189</v>
      </c>
      <c r="I110" s="212"/>
      <c r="J110" s="213"/>
      <c r="K110" s="214"/>
      <c r="L110" s="215"/>
    </row>
    <row r="111" spans="1:12" s="199" customFormat="1" ht="15.75">
      <c r="A111" s="216"/>
      <c r="B111" s="430"/>
      <c r="C111" s="430"/>
      <c r="D111" s="430"/>
      <c r="E111" s="430"/>
      <c r="F111" s="430"/>
      <c r="G111" s="217"/>
      <c r="H111" s="224" t="s">
        <v>1294</v>
      </c>
      <c r="I111" s="218"/>
      <c r="J111" s="219"/>
      <c r="K111" s="220"/>
      <c r="L111" s="221"/>
    </row>
    <row r="112" spans="1:12" s="199" customFormat="1" ht="36">
      <c r="A112" s="67" t="s">
        <v>77</v>
      </c>
      <c r="B112" s="68" t="s">
        <v>1259</v>
      </c>
      <c r="C112" s="68" t="s">
        <v>1252</v>
      </c>
      <c r="D112" s="68" t="s">
        <v>1253</v>
      </c>
      <c r="E112" s="68" t="s">
        <v>1270</v>
      </c>
      <c r="F112" s="68" t="s">
        <v>1269</v>
      </c>
      <c r="G112" s="68" t="s">
        <v>1255</v>
      </c>
      <c r="H112" s="68" t="s">
        <v>830</v>
      </c>
      <c r="I112" s="74" t="s">
        <v>893</v>
      </c>
      <c r="J112" s="74" t="s">
        <v>894</v>
      </c>
      <c r="K112" s="75"/>
      <c r="L112" s="75"/>
    </row>
    <row r="113" spans="1:12" ht="15" customHeight="1">
      <c r="A113" s="36" t="s">
        <v>1216</v>
      </c>
      <c r="B113" s="436" t="s">
        <v>1260</v>
      </c>
      <c r="C113" s="231">
        <v>102</v>
      </c>
      <c r="D113" s="436">
        <v>10</v>
      </c>
      <c r="E113" s="604" t="s">
        <v>1275</v>
      </c>
      <c r="F113" s="436">
        <v>25</v>
      </c>
      <c r="G113" s="492" t="s">
        <v>1262</v>
      </c>
      <c r="H113" s="492" t="s">
        <v>1263</v>
      </c>
      <c r="I113" s="202">
        <v>3446.6905000000006</v>
      </c>
      <c r="J113" s="202">
        <f t="shared" ref="J113:J121" si="6">I113*0.9</f>
        <v>3102.0214500000006</v>
      </c>
      <c r="K113" s="203"/>
      <c r="L113" s="203"/>
    </row>
    <row r="114" spans="1:12" ht="15" customHeight="1">
      <c r="A114" s="36" t="s">
        <v>1217</v>
      </c>
      <c r="B114" s="437"/>
      <c r="C114" s="231">
        <v>127</v>
      </c>
      <c r="D114" s="437"/>
      <c r="E114" s="605"/>
      <c r="F114" s="437"/>
      <c r="G114" s="493"/>
      <c r="H114" s="493"/>
      <c r="I114" s="202">
        <v>4503.9445000000005</v>
      </c>
      <c r="J114" s="202">
        <f t="shared" si="6"/>
        <v>4053.5500500000007</v>
      </c>
      <c r="K114" s="203"/>
      <c r="L114" s="203"/>
    </row>
    <row r="115" spans="1:12" ht="15" customHeight="1">
      <c r="A115" s="36" t="s">
        <v>1218</v>
      </c>
      <c r="B115" s="437"/>
      <c r="C115" s="231">
        <v>152</v>
      </c>
      <c r="D115" s="437"/>
      <c r="E115" s="605"/>
      <c r="F115" s="437"/>
      <c r="G115" s="493"/>
      <c r="H115" s="493"/>
      <c r="I115" s="202">
        <v>5078.2159999999994</v>
      </c>
      <c r="J115" s="202">
        <f t="shared" si="6"/>
        <v>4570.3943999999992</v>
      </c>
      <c r="K115" s="203"/>
      <c r="L115" s="203"/>
    </row>
    <row r="116" spans="1:12" ht="15" customHeight="1">
      <c r="A116" s="36" t="s">
        <v>1219</v>
      </c>
      <c r="B116" s="437"/>
      <c r="C116" s="231">
        <v>160</v>
      </c>
      <c r="D116" s="437"/>
      <c r="E116" s="605"/>
      <c r="F116" s="437"/>
      <c r="G116" s="493"/>
      <c r="H116" s="493"/>
      <c r="I116" s="202">
        <v>5139.7830000000004</v>
      </c>
      <c r="J116" s="202">
        <f t="shared" si="6"/>
        <v>4625.8047000000006</v>
      </c>
      <c r="K116" s="203"/>
      <c r="L116" s="203"/>
    </row>
    <row r="117" spans="1:12" ht="15" customHeight="1">
      <c r="A117" s="36" t="s">
        <v>1220</v>
      </c>
      <c r="B117" s="437"/>
      <c r="C117" s="231">
        <v>203</v>
      </c>
      <c r="D117" s="437"/>
      <c r="E117" s="605"/>
      <c r="F117" s="437"/>
      <c r="G117" s="493"/>
      <c r="H117" s="493"/>
      <c r="I117" s="202">
        <v>6292.5720000000001</v>
      </c>
      <c r="J117" s="202">
        <f t="shared" si="6"/>
        <v>5663.3148000000001</v>
      </c>
      <c r="K117" s="203"/>
      <c r="L117" s="203"/>
    </row>
    <row r="118" spans="1:12" ht="15" customHeight="1">
      <c r="A118" s="36" t="s">
        <v>1221</v>
      </c>
      <c r="B118" s="437"/>
      <c r="C118" s="231">
        <v>254</v>
      </c>
      <c r="D118" s="437"/>
      <c r="E118" s="605"/>
      <c r="F118" s="437"/>
      <c r="G118" s="493"/>
      <c r="H118" s="493"/>
      <c r="I118" s="202">
        <v>7725.5970000000007</v>
      </c>
      <c r="J118" s="202">
        <f t="shared" si="6"/>
        <v>6953.0373000000009</v>
      </c>
      <c r="K118" s="203"/>
      <c r="L118" s="203"/>
    </row>
    <row r="119" spans="1:12" ht="15" customHeight="1">
      <c r="A119" s="36" t="s">
        <v>1222</v>
      </c>
      <c r="B119" s="437"/>
      <c r="C119" s="231">
        <v>315</v>
      </c>
      <c r="D119" s="437"/>
      <c r="E119" s="605"/>
      <c r="F119" s="437"/>
      <c r="G119" s="493"/>
      <c r="H119" s="493"/>
      <c r="I119" s="202">
        <v>11605.379500000001</v>
      </c>
      <c r="J119" s="202">
        <f t="shared" si="6"/>
        <v>10444.841550000001</v>
      </c>
      <c r="K119" s="203"/>
      <c r="L119" s="203"/>
    </row>
    <row r="120" spans="1:12" ht="15" customHeight="1">
      <c r="A120" s="36" t="s">
        <v>1223</v>
      </c>
      <c r="B120" s="437"/>
      <c r="C120" s="231">
        <v>356</v>
      </c>
      <c r="D120" s="437"/>
      <c r="E120" s="605"/>
      <c r="F120" s="437"/>
      <c r="G120" s="493"/>
      <c r="H120" s="493"/>
      <c r="I120" s="202">
        <v>13510.772000000001</v>
      </c>
      <c r="J120" s="202">
        <f t="shared" si="6"/>
        <v>12159.694800000001</v>
      </c>
      <c r="K120" s="203"/>
      <c r="L120" s="203"/>
    </row>
    <row r="121" spans="1:12" ht="15" customHeight="1">
      <c r="A121" s="36" t="s">
        <v>1224</v>
      </c>
      <c r="B121" s="438"/>
      <c r="C121" s="231">
        <v>406</v>
      </c>
      <c r="D121" s="438"/>
      <c r="E121" s="606"/>
      <c r="F121" s="438"/>
      <c r="G121" s="494"/>
      <c r="H121" s="494"/>
      <c r="I121" s="202">
        <v>14197.562500000002</v>
      </c>
      <c r="J121" s="202">
        <f t="shared" si="6"/>
        <v>12777.806250000001</v>
      </c>
      <c r="K121" s="203"/>
      <c r="L121" s="203"/>
    </row>
    <row r="122" spans="1:12" s="199" customFormat="1">
      <c r="A122" s="76"/>
      <c r="B122" s="76"/>
      <c r="C122" s="76"/>
      <c r="D122" s="76"/>
      <c r="E122" s="76"/>
      <c r="F122" s="76"/>
      <c r="G122" s="76"/>
      <c r="H122" s="76"/>
      <c r="I122" s="77"/>
      <c r="J122" s="77"/>
      <c r="K122" s="78"/>
      <c r="L122" s="78"/>
    </row>
    <row r="123" spans="1:12" s="199" customFormat="1" ht="15.75">
      <c r="A123" s="57" t="s">
        <v>290</v>
      </c>
      <c r="B123" s="163"/>
      <c r="C123" s="163"/>
      <c r="D123" s="163"/>
      <c r="E123" s="163"/>
      <c r="F123" s="163"/>
      <c r="G123" s="163"/>
      <c r="H123" s="163"/>
      <c r="I123" s="164"/>
      <c r="J123" s="165"/>
      <c r="K123" s="166"/>
      <c r="L123" s="167"/>
    </row>
    <row r="124" spans="1:12" s="199" customFormat="1" ht="15.75">
      <c r="A124" s="204"/>
      <c r="B124" s="428" t="s">
        <v>1282</v>
      </c>
      <c r="C124" s="428"/>
      <c r="D124" s="428"/>
      <c r="E124" s="428"/>
      <c r="F124" s="428"/>
      <c r="G124" s="205"/>
      <c r="H124" s="223" t="s">
        <v>1300</v>
      </c>
      <c r="I124" s="206"/>
      <c r="J124" s="207"/>
      <c r="K124" s="208"/>
      <c r="L124" s="209"/>
    </row>
    <row r="125" spans="1:12" s="199" customFormat="1" ht="15.75">
      <c r="A125" s="210"/>
      <c r="B125" s="429"/>
      <c r="C125" s="429"/>
      <c r="D125" s="429"/>
      <c r="E125" s="429"/>
      <c r="F125" s="429"/>
      <c r="G125" s="211"/>
      <c r="H125" s="224" t="s">
        <v>1297</v>
      </c>
      <c r="I125" s="212"/>
      <c r="J125" s="213"/>
      <c r="K125" s="214"/>
      <c r="L125" s="215"/>
    </row>
    <row r="126" spans="1:12" s="199" customFormat="1" ht="15.75">
      <c r="A126" s="210"/>
      <c r="B126" s="429"/>
      <c r="C126" s="429"/>
      <c r="D126" s="429"/>
      <c r="E126" s="429"/>
      <c r="F126" s="429"/>
      <c r="G126" s="211"/>
      <c r="H126" s="224" t="s">
        <v>1293</v>
      </c>
      <c r="I126" s="212"/>
      <c r="J126" s="213"/>
      <c r="K126" s="214"/>
      <c r="L126" s="215"/>
    </row>
    <row r="127" spans="1:12" s="199" customFormat="1" ht="15.75">
      <c r="A127" s="210"/>
      <c r="B127" s="429"/>
      <c r="C127" s="429"/>
      <c r="D127" s="429"/>
      <c r="E127" s="429"/>
      <c r="F127" s="429"/>
      <c r="G127" s="211"/>
      <c r="H127" s="224" t="s">
        <v>2189</v>
      </c>
      <c r="I127" s="212"/>
      <c r="J127" s="213"/>
      <c r="K127" s="214"/>
      <c r="L127" s="215"/>
    </row>
    <row r="128" spans="1:12" s="199" customFormat="1" ht="15.75">
      <c r="A128" s="216"/>
      <c r="B128" s="430"/>
      <c r="C128" s="430"/>
      <c r="D128" s="430"/>
      <c r="E128" s="430"/>
      <c r="F128" s="430"/>
      <c r="G128" s="217"/>
      <c r="H128" s="224" t="s">
        <v>1294</v>
      </c>
      <c r="I128" s="218"/>
      <c r="J128" s="219"/>
      <c r="K128" s="220"/>
      <c r="L128" s="221"/>
    </row>
    <row r="129" spans="1:12" s="199" customFormat="1" ht="36">
      <c r="A129" s="67" t="s">
        <v>77</v>
      </c>
      <c r="B129" s="68" t="s">
        <v>1259</v>
      </c>
      <c r="C129" s="68" t="s">
        <v>1252</v>
      </c>
      <c r="D129" s="68" t="s">
        <v>1253</v>
      </c>
      <c r="E129" s="68" t="s">
        <v>1270</v>
      </c>
      <c r="F129" s="68" t="s">
        <v>1269</v>
      </c>
      <c r="G129" s="68" t="s">
        <v>1255</v>
      </c>
      <c r="H129" s="68" t="s">
        <v>830</v>
      </c>
      <c r="I129" s="74" t="s">
        <v>893</v>
      </c>
      <c r="J129" s="74" t="s">
        <v>894</v>
      </c>
      <c r="K129" s="75"/>
      <c r="L129" s="75"/>
    </row>
    <row r="130" spans="1:12" ht="15" customHeight="1">
      <c r="A130" s="36" t="s">
        <v>1225</v>
      </c>
      <c r="B130" s="436" t="s">
        <v>1264</v>
      </c>
      <c r="C130" s="231">
        <v>102</v>
      </c>
      <c r="D130" s="436">
        <v>10</v>
      </c>
      <c r="E130" s="604" t="s">
        <v>1276</v>
      </c>
      <c r="F130" s="436">
        <v>25</v>
      </c>
      <c r="G130" s="492" t="s">
        <v>1262</v>
      </c>
      <c r="H130" s="492" t="s">
        <v>1265</v>
      </c>
      <c r="I130" s="202">
        <v>3681.2820000000002</v>
      </c>
      <c r="J130" s="202">
        <f t="shared" ref="J130:J138" si="7">I130*0.9</f>
        <v>3313.1538</v>
      </c>
      <c r="K130" s="203"/>
      <c r="L130" s="203"/>
    </row>
    <row r="131" spans="1:12" ht="15" customHeight="1">
      <c r="A131" s="36" t="s">
        <v>1226</v>
      </c>
      <c r="B131" s="437"/>
      <c r="C131" s="231">
        <v>127</v>
      </c>
      <c r="D131" s="437"/>
      <c r="E131" s="605"/>
      <c r="F131" s="437"/>
      <c r="G131" s="493"/>
      <c r="H131" s="493"/>
      <c r="I131" s="202">
        <v>4790.549500000001</v>
      </c>
      <c r="J131" s="202">
        <f t="shared" si="7"/>
        <v>4311.4945500000013</v>
      </c>
      <c r="K131" s="203"/>
      <c r="L131" s="203"/>
    </row>
    <row r="132" spans="1:12" ht="15" customHeight="1">
      <c r="A132" s="36" t="s">
        <v>1227</v>
      </c>
      <c r="B132" s="437"/>
      <c r="C132" s="231">
        <v>152</v>
      </c>
      <c r="D132" s="437"/>
      <c r="E132" s="605"/>
      <c r="F132" s="437"/>
      <c r="G132" s="493"/>
      <c r="H132" s="493"/>
      <c r="I132" s="202">
        <v>5534.661000000001</v>
      </c>
      <c r="J132" s="202">
        <f t="shared" si="7"/>
        <v>4981.1949000000013</v>
      </c>
      <c r="K132" s="203"/>
      <c r="L132" s="203"/>
    </row>
    <row r="133" spans="1:12" ht="15" customHeight="1">
      <c r="A133" s="36" t="s">
        <v>1228</v>
      </c>
      <c r="B133" s="437"/>
      <c r="C133" s="231">
        <v>160</v>
      </c>
      <c r="D133" s="437"/>
      <c r="E133" s="605"/>
      <c r="F133" s="437"/>
      <c r="G133" s="493"/>
      <c r="H133" s="493"/>
      <c r="I133" s="202">
        <v>5632.3190000000004</v>
      </c>
      <c r="J133" s="202">
        <f t="shared" si="7"/>
        <v>5069.0871000000006</v>
      </c>
      <c r="K133" s="203"/>
      <c r="L133" s="203"/>
    </row>
    <row r="134" spans="1:12" ht="15" customHeight="1">
      <c r="A134" s="36" t="s">
        <v>1229</v>
      </c>
      <c r="B134" s="437"/>
      <c r="C134" s="231">
        <v>203</v>
      </c>
      <c r="D134" s="437"/>
      <c r="E134" s="605"/>
      <c r="F134" s="437"/>
      <c r="G134" s="493"/>
      <c r="H134" s="493"/>
      <c r="I134" s="202">
        <v>6920.9800000000014</v>
      </c>
      <c r="J134" s="202">
        <f t="shared" si="7"/>
        <v>6228.8820000000014</v>
      </c>
      <c r="K134" s="203"/>
      <c r="L134" s="203"/>
    </row>
    <row r="135" spans="1:12" ht="15" customHeight="1">
      <c r="A135" s="36" t="s">
        <v>1230</v>
      </c>
      <c r="B135" s="437"/>
      <c r="C135" s="231">
        <v>254</v>
      </c>
      <c r="D135" s="437"/>
      <c r="E135" s="605"/>
      <c r="F135" s="437"/>
      <c r="G135" s="493"/>
      <c r="H135" s="493"/>
      <c r="I135" s="202">
        <v>8982.4130000000005</v>
      </c>
      <c r="J135" s="202">
        <f t="shared" si="7"/>
        <v>8084.1717000000008</v>
      </c>
      <c r="K135" s="203"/>
      <c r="L135" s="203"/>
    </row>
    <row r="136" spans="1:12" ht="15" customHeight="1">
      <c r="A136" s="36" t="s">
        <v>1231</v>
      </c>
      <c r="B136" s="437"/>
      <c r="C136" s="231">
        <v>315</v>
      </c>
      <c r="D136" s="437"/>
      <c r="E136" s="605"/>
      <c r="F136" s="437"/>
      <c r="G136" s="493"/>
      <c r="H136" s="493"/>
      <c r="I136" s="202">
        <v>12167.974500000002</v>
      </c>
      <c r="J136" s="202">
        <f t="shared" si="7"/>
        <v>10951.177050000002</v>
      </c>
      <c r="K136" s="203"/>
      <c r="L136" s="203"/>
    </row>
    <row r="137" spans="1:12" ht="15" customHeight="1">
      <c r="A137" s="36" t="s">
        <v>1232</v>
      </c>
      <c r="B137" s="437"/>
      <c r="C137" s="231">
        <v>356</v>
      </c>
      <c r="D137" s="437"/>
      <c r="E137" s="605"/>
      <c r="F137" s="437"/>
      <c r="G137" s="493"/>
      <c r="H137" s="493"/>
      <c r="I137" s="202">
        <v>14181.640000000001</v>
      </c>
      <c r="J137" s="202">
        <f t="shared" si="7"/>
        <v>12763.476000000001</v>
      </c>
      <c r="K137" s="203"/>
      <c r="L137" s="203"/>
    </row>
    <row r="138" spans="1:12" ht="15" customHeight="1">
      <c r="A138" s="36" t="s">
        <v>1233</v>
      </c>
      <c r="B138" s="438"/>
      <c r="C138" s="231">
        <v>406</v>
      </c>
      <c r="D138" s="438"/>
      <c r="E138" s="606"/>
      <c r="F138" s="438"/>
      <c r="G138" s="494"/>
      <c r="H138" s="494"/>
      <c r="I138" s="202">
        <v>15011.733000000002</v>
      </c>
      <c r="J138" s="202">
        <f t="shared" si="7"/>
        <v>13510.559700000002</v>
      </c>
      <c r="K138" s="203"/>
      <c r="L138" s="203"/>
    </row>
    <row r="139" spans="1:12" s="199" customFormat="1">
      <c r="A139" s="76"/>
      <c r="B139" s="76"/>
      <c r="C139" s="76"/>
      <c r="D139" s="76"/>
      <c r="E139" s="76"/>
      <c r="F139" s="76"/>
      <c r="G139" s="76"/>
      <c r="H139" s="76"/>
      <c r="I139" s="77"/>
      <c r="J139" s="77"/>
      <c r="K139" s="78"/>
      <c r="L139" s="78"/>
    </row>
    <row r="140" spans="1:12" s="199" customFormat="1" ht="15.75">
      <c r="A140" s="57" t="s">
        <v>291</v>
      </c>
      <c r="B140" s="163"/>
      <c r="C140" s="163"/>
      <c r="D140" s="163"/>
      <c r="E140" s="163"/>
      <c r="F140" s="163"/>
      <c r="G140" s="163"/>
      <c r="H140" s="163"/>
      <c r="I140" s="164"/>
      <c r="J140" s="165"/>
      <c r="K140" s="166"/>
      <c r="L140" s="167"/>
    </row>
    <row r="141" spans="1:12" s="199" customFormat="1" ht="15.75">
      <c r="A141" s="204"/>
      <c r="B141" s="428" t="s">
        <v>1283</v>
      </c>
      <c r="C141" s="428"/>
      <c r="D141" s="428"/>
      <c r="E141" s="428"/>
      <c r="F141" s="428"/>
      <c r="G141" s="205"/>
      <c r="H141" s="223" t="s">
        <v>1300</v>
      </c>
      <c r="I141" s="206"/>
      <c r="J141" s="207"/>
      <c r="K141" s="208"/>
      <c r="L141" s="209"/>
    </row>
    <row r="142" spans="1:12" s="199" customFormat="1" ht="15.75">
      <c r="A142" s="210"/>
      <c r="B142" s="429"/>
      <c r="C142" s="429"/>
      <c r="D142" s="429"/>
      <c r="E142" s="429"/>
      <c r="F142" s="429"/>
      <c r="G142" s="211"/>
      <c r="H142" s="224" t="s">
        <v>1298</v>
      </c>
      <c r="I142" s="212"/>
      <c r="J142" s="213"/>
      <c r="K142" s="214"/>
      <c r="L142" s="215"/>
    </row>
    <row r="143" spans="1:12" s="199" customFormat="1" ht="15.75">
      <c r="A143" s="210"/>
      <c r="B143" s="429"/>
      <c r="C143" s="429"/>
      <c r="D143" s="429"/>
      <c r="E143" s="429"/>
      <c r="F143" s="429"/>
      <c r="G143" s="211"/>
      <c r="H143" s="224" t="s">
        <v>1293</v>
      </c>
      <c r="I143" s="212"/>
      <c r="J143" s="213"/>
      <c r="K143" s="214"/>
      <c r="L143" s="215"/>
    </row>
    <row r="144" spans="1:12" s="199" customFormat="1" ht="15.75">
      <c r="A144"/>
      <c r="B144" s="429"/>
      <c r="C144" s="429"/>
      <c r="D144" s="429"/>
      <c r="E144" s="429"/>
      <c r="F144" s="429"/>
      <c r="G144" s="211"/>
      <c r="H144" s="224" t="s">
        <v>2189</v>
      </c>
      <c r="I144" s="212"/>
      <c r="J144" s="213"/>
      <c r="K144" s="214"/>
      <c r="L144" s="215"/>
    </row>
    <row r="145" spans="1:17" s="199" customFormat="1" ht="15.75">
      <c r="A145" s="216"/>
      <c r="B145" s="430"/>
      <c r="C145" s="430"/>
      <c r="D145" s="430"/>
      <c r="E145" s="430"/>
      <c r="F145" s="430"/>
      <c r="G145" s="217"/>
      <c r="H145" s="224" t="s">
        <v>1294</v>
      </c>
      <c r="I145" s="218"/>
      <c r="J145" s="219"/>
      <c r="K145" s="220"/>
      <c r="L145" s="221"/>
    </row>
    <row r="146" spans="1:17" s="199" customFormat="1" ht="36">
      <c r="A146" s="67" t="s">
        <v>77</v>
      </c>
      <c r="B146" s="68" t="s">
        <v>1259</v>
      </c>
      <c r="C146" s="68" t="s">
        <v>1252</v>
      </c>
      <c r="D146" s="68" t="s">
        <v>1253</v>
      </c>
      <c r="E146" s="68" t="s">
        <v>1270</v>
      </c>
      <c r="F146" s="68" t="s">
        <v>1269</v>
      </c>
      <c r="G146" s="68" t="s">
        <v>1255</v>
      </c>
      <c r="H146" s="68" t="s">
        <v>830</v>
      </c>
      <c r="I146" s="74" t="s">
        <v>893</v>
      </c>
      <c r="J146" s="74" t="s">
        <v>894</v>
      </c>
      <c r="K146" s="75"/>
      <c r="L146" s="75"/>
    </row>
    <row r="147" spans="1:17" ht="15" customHeight="1">
      <c r="A147" s="36" t="s">
        <v>1234</v>
      </c>
      <c r="B147" s="436" t="s">
        <v>1266</v>
      </c>
      <c r="C147" s="231">
        <v>102</v>
      </c>
      <c r="D147" s="436">
        <v>10</v>
      </c>
      <c r="E147" s="604" t="s">
        <v>1277</v>
      </c>
      <c r="F147" s="436">
        <v>25</v>
      </c>
      <c r="G147" s="492" t="s">
        <v>1268</v>
      </c>
      <c r="H147" s="492" t="s">
        <v>1265</v>
      </c>
      <c r="I147" s="202">
        <v>4463.6075000000001</v>
      </c>
      <c r="J147" s="202">
        <f t="shared" ref="J147:J155" si="8">I147*0.9</f>
        <v>4017.2467500000002</v>
      </c>
      <c r="K147" s="203"/>
      <c r="L147" s="203"/>
    </row>
    <row r="148" spans="1:17" ht="15" customHeight="1">
      <c r="A148" s="36" t="s">
        <v>1235</v>
      </c>
      <c r="B148" s="437"/>
      <c r="C148" s="231">
        <v>127</v>
      </c>
      <c r="D148" s="437"/>
      <c r="E148" s="605"/>
      <c r="F148" s="437"/>
      <c r="G148" s="493"/>
      <c r="H148" s="493"/>
      <c r="I148" s="202">
        <v>6036.750500000001</v>
      </c>
      <c r="J148" s="202">
        <f t="shared" si="8"/>
        <v>5433.0754500000012</v>
      </c>
      <c r="K148" s="203"/>
      <c r="L148" s="203"/>
    </row>
    <row r="149" spans="1:17" ht="15" customHeight="1">
      <c r="A149" s="36" t="s">
        <v>1236</v>
      </c>
      <c r="B149" s="437"/>
      <c r="C149" s="231">
        <v>152</v>
      </c>
      <c r="D149" s="437"/>
      <c r="E149" s="605"/>
      <c r="F149" s="437"/>
      <c r="G149" s="493"/>
      <c r="H149" s="493"/>
      <c r="I149" s="202">
        <v>6995.2849999999999</v>
      </c>
      <c r="J149" s="202">
        <f t="shared" si="8"/>
        <v>6295.7565000000004</v>
      </c>
      <c r="K149" s="203"/>
      <c r="L149" s="203"/>
    </row>
    <row r="150" spans="1:17" ht="15" customHeight="1">
      <c r="A150" s="36" t="s">
        <v>1237</v>
      </c>
      <c r="B150" s="437"/>
      <c r="C150" s="231">
        <v>160</v>
      </c>
      <c r="D150" s="437"/>
      <c r="E150" s="605"/>
      <c r="F150" s="437"/>
      <c r="G150" s="493"/>
      <c r="H150" s="493"/>
      <c r="I150" s="202">
        <v>7135.4029999999993</v>
      </c>
      <c r="J150" s="202">
        <f t="shared" si="8"/>
        <v>6421.8626999999997</v>
      </c>
      <c r="K150" s="203"/>
      <c r="L150" s="203"/>
    </row>
    <row r="151" spans="1:17" ht="15" customHeight="1">
      <c r="A151" s="36" t="s">
        <v>1238</v>
      </c>
      <c r="B151" s="437"/>
      <c r="C151" s="231">
        <v>203</v>
      </c>
      <c r="D151" s="437"/>
      <c r="E151" s="605"/>
      <c r="F151" s="437"/>
      <c r="G151" s="493"/>
      <c r="H151" s="493"/>
      <c r="I151" s="202">
        <v>8791.3430000000008</v>
      </c>
      <c r="J151" s="202">
        <f t="shared" si="8"/>
        <v>7912.208700000001</v>
      </c>
      <c r="K151" s="203"/>
      <c r="L151" s="203"/>
    </row>
    <row r="152" spans="1:17" ht="15" customHeight="1">
      <c r="A152" s="36" t="s">
        <v>1239</v>
      </c>
      <c r="B152" s="437"/>
      <c r="C152" s="231">
        <v>254</v>
      </c>
      <c r="D152" s="437"/>
      <c r="E152" s="605"/>
      <c r="F152" s="437"/>
      <c r="G152" s="493"/>
      <c r="H152" s="493"/>
      <c r="I152" s="202">
        <v>11360.173000000001</v>
      </c>
      <c r="J152" s="202">
        <f t="shared" si="8"/>
        <v>10224.155700000001</v>
      </c>
      <c r="K152" s="203"/>
      <c r="L152" s="203"/>
    </row>
    <row r="153" spans="1:17" ht="15" customHeight="1">
      <c r="A153" s="36" t="s">
        <v>1240</v>
      </c>
      <c r="B153" s="437"/>
      <c r="C153" s="231">
        <v>315</v>
      </c>
      <c r="D153" s="437"/>
      <c r="E153" s="605"/>
      <c r="F153" s="437"/>
      <c r="G153" s="493"/>
      <c r="H153" s="493"/>
      <c r="I153" s="202">
        <v>13987.3855</v>
      </c>
      <c r="J153" s="202">
        <f t="shared" si="8"/>
        <v>12588.64695</v>
      </c>
      <c r="K153" s="203"/>
      <c r="L153" s="203"/>
    </row>
    <row r="154" spans="1:17" ht="15" customHeight="1">
      <c r="A154" s="36" t="s">
        <v>1241</v>
      </c>
      <c r="B154" s="437"/>
      <c r="C154" s="231">
        <v>356</v>
      </c>
      <c r="D154" s="437"/>
      <c r="E154" s="605"/>
      <c r="F154" s="437"/>
      <c r="G154" s="493"/>
      <c r="H154" s="493"/>
      <c r="I154" s="202">
        <v>16252.6265</v>
      </c>
      <c r="J154" s="202">
        <f t="shared" si="8"/>
        <v>14627.36385</v>
      </c>
      <c r="K154" s="203"/>
      <c r="L154" s="203"/>
    </row>
    <row r="155" spans="1:17" ht="15" customHeight="1">
      <c r="A155" s="36" t="s">
        <v>1242</v>
      </c>
      <c r="B155" s="438"/>
      <c r="C155" s="231">
        <v>406</v>
      </c>
      <c r="D155" s="438"/>
      <c r="E155" s="606"/>
      <c r="F155" s="438"/>
      <c r="G155" s="494"/>
      <c r="H155" s="494"/>
      <c r="I155" s="202">
        <v>17328.987500000003</v>
      </c>
      <c r="J155" s="202">
        <f t="shared" si="8"/>
        <v>15596.088750000003</v>
      </c>
      <c r="K155" s="203"/>
      <c r="L155" s="203"/>
      <c r="Q155" s="39"/>
    </row>
    <row r="156" spans="1:17" s="199" customFormat="1">
      <c r="A156" s="76"/>
      <c r="B156" s="76"/>
      <c r="C156" s="76"/>
      <c r="D156" s="76"/>
      <c r="E156" s="76"/>
      <c r="F156" s="76"/>
      <c r="G156" s="76"/>
      <c r="H156" s="76"/>
      <c r="I156" s="77"/>
      <c r="J156" s="77"/>
      <c r="K156" s="78"/>
      <c r="L156" s="78"/>
    </row>
    <row r="157" spans="1:17" s="199" customFormat="1" ht="15.75">
      <c r="A157" s="57" t="s">
        <v>319</v>
      </c>
      <c r="B157" s="163"/>
      <c r="C157" s="163"/>
      <c r="D157" s="163"/>
      <c r="E157" s="163"/>
      <c r="F157" s="163"/>
      <c r="G157" s="163"/>
      <c r="H157" s="163"/>
      <c r="I157" s="164"/>
      <c r="J157" s="165"/>
      <c r="K157" s="166"/>
      <c r="L157" s="167"/>
    </row>
    <row r="158" spans="1:17" s="199" customFormat="1" ht="15.75">
      <c r="A158" s="204"/>
      <c r="B158" s="433" t="s">
        <v>1278</v>
      </c>
      <c r="C158" s="433"/>
      <c r="D158" s="433"/>
      <c r="E158" s="433"/>
      <c r="F158" s="433"/>
      <c r="G158" s="205"/>
      <c r="H158" s="223" t="s">
        <v>1301</v>
      </c>
      <c r="I158" s="206"/>
      <c r="J158" s="207"/>
      <c r="K158" s="208"/>
      <c r="L158" s="209"/>
    </row>
    <row r="159" spans="1:17" s="199" customFormat="1" ht="15.75">
      <c r="A159" s="210"/>
      <c r="B159" s="434"/>
      <c r="C159" s="434"/>
      <c r="D159" s="434"/>
      <c r="E159" s="434"/>
      <c r="F159" s="434"/>
      <c r="G159" s="211"/>
      <c r="H159" s="224" t="s">
        <v>1298</v>
      </c>
      <c r="I159" s="212"/>
      <c r="J159" s="213"/>
      <c r="K159" s="214"/>
      <c r="L159" s="215"/>
    </row>
    <row r="160" spans="1:17" s="199" customFormat="1" ht="15.75">
      <c r="A160" s="210"/>
      <c r="B160" s="434"/>
      <c r="C160" s="434"/>
      <c r="D160" s="434"/>
      <c r="E160" s="434"/>
      <c r="F160" s="434"/>
      <c r="G160" s="211"/>
      <c r="H160" s="224" t="s">
        <v>1293</v>
      </c>
      <c r="I160" s="212"/>
      <c r="J160" s="213"/>
      <c r="K160" s="214"/>
      <c r="L160" s="215"/>
    </row>
    <row r="161" spans="1:12" s="199" customFormat="1" ht="15.75">
      <c r="A161" s="210"/>
      <c r="B161" s="434"/>
      <c r="C161" s="434"/>
      <c r="D161" s="434"/>
      <c r="E161" s="434"/>
      <c r="F161" s="434"/>
      <c r="G161" s="211"/>
      <c r="H161" s="224" t="s">
        <v>2189</v>
      </c>
      <c r="I161" s="212"/>
      <c r="J161" s="213"/>
      <c r="K161" s="214"/>
      <c r="L161" s="215"/>
    </row>
    <row r="162" spans="1:12" s="199" customFormat="1" ht="15.75">
      <c r="A162" s="216"/>
      <c r="B162" s="435"/>
      <c r="C162" s="435"/>
      <c r="D162" s="435"/>
      <c r="E162" s="435"/>
      <c r="F162" s="435"/>
      <c r="G162" s="217"/>
      <c r="H162" s="224" t="s">
        <v>1294</v>
      </c>
      <c r="I162" s="218"/>
      <c r="J162" s="219"/>
      <c r="K162" s="220"/>
      <c r="L162" s="221"/>
    </row>
    <row r="163" spans="1:12" s="199" customFormat="1" ht="36">
      <c r="A163" s="67" t="s">
        <v>77</v>
      </c>
      <c r="B163" s="68" t="s">
        <v>1259</v>
      </c>
      <c r="C163" s="68" t="s">
        <v>1252</v>
      </c>
      <c r="D163" s="68" t="s">
        <v>1253</v>
      </c>
      <c r="E163" s="68" t="s">
        <v>1270</v>
      </c>
      <c r="F163" s="68" t="s">
        <v>1269</v>
      </c>
      <c r="G163" s="68" t="s">
        <v>1255</v>
      </c>
      <c r="H163" s="68" t="s">
        <v>830</v>
      </c>
      <c r="I163" s="74" t="s">
        <v>893</v>
      </c>
      <c r="J163" s="74" t="s">
        <v>894</v>
      </c>
      <c r="K163" s="75"/>
      <c r="L163" s="75"/>
    </row>
    <row r="164" spans="1:12" ht="15" customHeight="1">
      <c r="A164" s="36" t="s">
        <v>1243</v>
      </c>
      <c r="B164" s="436" t="s">
        <v>1266</v>
      </c>
      <c r="C164" s="231">
        <v>102</v>
      </c>
      <c r="D164" s="436">
        <v>1</v>
      </c>
      <c r="E164" s="604" t="s">
        <v>1273</v>
      </c>
      <c r="F164" s="436">
        <v>50</v>
      </c>
      <c r="G164" s="492" t="s">
        <v>1262</v>
      </c>
      <c r="H164" s="492" t="s">
        <v>1265</v>
      </c>
      <c r="I164" s="202">
        <v>2241.8879999999999</v>
      </c>
      <c r="J164" s="202">
        <f t="shared" ref="J164:J172" si="9">I164*0.9</f>
        <v>2017.6992</v>
      </c>
      <c r="K164" s="203"/>
      <c r="L164" s="203"/>
    </row>
    <row r="165" spans="1:12" ht="15" customHeight="1">
      <c r="A165" s="36" t="s">
        <v>1244</v>
      </c>
      <c r="B165" s="437"/>
      <c r="C165" s="231">
        <v>127</v>
      </c>
      <c r="D165" s="437"/>
      <c r="E165" s="605"/>
      <c r="F165" s="437"/>
      <c r="G165" s="493"/>
      <c r="H165" s="493"/>
      <c r="I165" s="202">
        <v>2531.6775000000002</v>
      </c>
      <c r="J165" s="202">
        <f t="shared" si="9"/>
        <v>2278.5097500000002</v>
      </c>
      <c r="K165" s="203"/>
      <c r="L165" s="203"/>
    </row>
    <row r="166" spans="1:12" ht="15" customHeight="1">
      <c r="A166" s="36" t="s">
        <v>1245</v>
      </c>
      <c r="B166" s="437"/>
      <c r="C166" s="231">
        <v>152</v>
      </c>
      <c r="D166" s="437"/>
      <c r="E166" s="605"/>
      <c r="F166" s="437"/>
      <c r="G166" s="493"/>
      <c r="H166" s="493"/>
      <c r="I166" s="202">
        <v>3212.0990000000002</v>
      </c>
      <c r="J166" s="202">
        <f t="shared" si="9"/>
        <v>2890.8891000000003</v>
      </c>
      <c r="K166" s="203"/>
      <c r="L166" s="203"/>
    </row>
    <row r="167" spans="1:12" ht="15" customHeight="1">
      <c r="A167" s="36" t="s">
        <v>1246</v>
      </c>
      <c r="B167" s="437"/>
      <c r="C167" s="231">
        <v>160</v>
      </c>
      <c r="D167" s="437"/>
      <c r="E167" s="605"/>
      <c r="F167" s="437"/>
      <c r="G167" s="493"/>
      <c r="H167" s="493"/>
      <c r="I167" s="202">
        <v>3308.6954999999998</v>
      </c>
      <c r="J167" s="202">
        <f t="shared" si="9"/>
        <v>2977.8259499999999</v>
      </c>
      <c r="K167" s="203"/>
      <c r="L167" s="203"/>
    </row>
    <row r="168" spans="1:12" ht="15" customHeight="1">
      <c r="A168" s="36" t="s">
        <v>1247</v>
      </c>
      <c r="B168" s="437"/>
      <c r="C168" s="231">
        <v>203</v>
      </c>
      <c r="D168" s="437"/>
      <c r="E168" s="605"/>
      <c r="F168" s="437"/>
      <c r="G168" s="493"/>
      <c r="H168" s="493"/>
      <c r="I168" s="202">
        <v>3700.3890000000001</v>
      </c>
      <c r="J168" s="202">
        <f t="shared" si="9"/>
        <v>3330.3501000000001</v>
      </c>
      <c r="K168" s="203"/>
      <c r="L168" s="203"/>
    </row>
    <row r="169" spans="1:12" ht="15" customHeight="1">
      <c r="A169" s="36" t="s">
        <v>1248</v>
      </c>
      <c r="B169" s="437"/>
      <c r="C169" s="231">
        <v>254</v>
      </c>
      <c r="D169" s="437"/>
      <c r="E169" s="605"/>
      <c r="F169" s="437"/>
      <c r="G169" s="493"/>
      <c r="H169" s="493"/>
      <c r="I169" s="202">
        <v>4481.6530000000002</v>
      </c>
      <c r="J169" s="202">
        <f t="shared" si="9"/>
        <v>4033.4877000000001</v>
      </c>
      <c r="K169" s="203"/>
      <c r="L169" s="203"/>
    </row>
    <row r="170" spans="1:12" ht="15" customHeight="1">
      <c r="A170" s="36" t="s">
        <v>1249</v>
      </c>
      <c r="B170" s="437"/>
      <c r="C170" s="231">
        <v>315</v>
      </c>
      <c r="D170" s="437"/>
      <c r="E170" s="605"/>
      <c r="F170" s="437"/>
      <c r="G170" s="493"/>
      <c r="H170" s="493"/>
      <c r="I170" s="202">
        <v>6426.3209999999999</v>
      </c>
      <c r="J170" s="202">
        <f t="shared" si="9"/>
        <v>5783.6889000000001</v>
      </c>
      <c r="K170" s="203"/>
      <c r="L170" s="203"/>
    </row>
    <row r="171" spans="1:12" ht="15" customHeight="1">
      <c r="A171" s="36" t="s">
        <v>1250</v>
      </c>
      <c r="B171" s="437"/>
      <c r="C171" s="231">
        <v>356</v>
      </c>
      <c r="D171" s="437"/>
      <c r="E171" s="605"/>
      <c r="F171" s="437"/>
      <c r="G171" s="493"/>
      <c r="H171" s="493"/>
      <c r="I171" s="202">
        <v>7884.822000000001</v>
      </c>
      <c r="J171" s="202">
        <f t="shared" si="9"/>
        <v>7096.3398000000007</v>
      </c>
      <c r="K171" s="203"/>
      <c r="L171" s="203"/>
    </row>
    <row r="172" spans="1:12" ht="15" customHeight="1">
      <c r="A172" s="36" t="s">
        <v>1251</v>
      </c>
      <c r="B172" s="438"/>
      <c r="C172" s="231">
        <v>406</v>
      </c>
      <c r="D172" s="438"/>
      <c r="E172" s="606"/>
      <c r="F172" s="438"/>
      <c r="G172" s="494"/>
      <c r="H172" s="494"/>
      <c r="I172" s="202">
        <v>8176.7344999999996</v>
      </c>
      <c r="J172" s="202">
        <f t="shared" si="9"/>
        <v>7359.0610499999993</v>
      </c>
      <c r="K172" s="203"/>
      <c r="L172" s="203"/>
    </row>
    <row r="173" spans="1:12" ht="15.75">
      <c r="A173" s="102" t="s">
        <v>850</v>
      </c>
      <c r="B173" s="34"/>
      <c r="C173" s="34"/>
      <c r="D173" s="34"/>
      <c r="E173" s="34"/>
      <c r="F173" s="34"/>
      <c r="G173" s="34"/>
      <c r="H173" s="34"/>
      <c r="I173" s="34"/>
    </row>
  </sheetData>
  <sheetProtection deleteColumns="0" deleteRows="0"/>
  <mergeCells count="72">
    <mergeCell ref="E130:E138"/>
    <mergeCell ref="F130:F138"/>
    <mergeCell ref="G130:G138"/>
    <mergeCell ref="H130:H138"/>
    <mergeCell ref="D147:D155"/>
    <mergeCell ref="E147:E155"/>
    <mergeCell ref="F147:F155"/>
    <mergeCell ref="G147:G155"/>
    <mergeCell ref="H147:H155"/>
    <mergeCell ref="D130:D138"/>
    <mergeCell ref="G96:G104"/>
    <mergeCell ref="H96:H104"/>
    <mergeCell ref="D113:D121"/>
    <mergeCell ref="E113:E121"/>
    <mergeCell ref="F113:F121"/>
    <mergeCell ref="G113:G121"/>
    <mergeCell ref="H113:H121"/>
    <mergeCell ref="E62:E70"/>
    <mergeCell ref="D62:D70"/>
    <mergeCell ref="F62:F70"/>
    <mergeCell ref="G62:G70"/>
    <mergeCell ref="H62:H70"/>
    <mergeCell ref="D79:D87"/>
    <mergeCell ref="E79:E87"/>
    <mergeCell ref="F79:F87"/>
    <mergeCell ref="G79:G87"/>
    <mergeCell ref="H79:H87"/>
    <mergeCell ref="B164:B172"/>
    <mergeCell ref="D164:D172"/>
    <mergeCell ref="F164:F172"/>
    <mergeCell ref="E164:E172"/>
    <mergeCell ref="G164:G172"/>
    <mergeCell ref="H164:H172"/>
    <mergeCell ref="B62:B70"/>
    <mergeCell ref="B79:B87"/>
    <mergeCell ref="B96:B104"/>
    <mergeCell ref="B147:B155"/>
    <mergeCell ref="B130:B138"/>
    <mergeCell ref="B113:B121"/>
    <mergeCell ref="B73:F77"/>
    <mergeCell ref="B90:F94"/>
    <mergeCell ref="B107:F111"/>
    <mergeCell ref="B124:F128"/>
    <mergeCell ref="B141:F145"/>
    <mergeCell ref="B158:F162"/>
    <mergeCell ref="D96:D104"/>
    <mergeCell ref="E96:E104"/>
    <mergeCell ref="F96:F104"/>
    <mergeCell ref="F28:F36"/>
    <mergeCell ref="G28:G36"/>
    <mergeCell ref="H28:H36"/>
    <mergeCell ref="B45:B53"/>
    <mergeCell ref="D45:D53"/>
    <mergeCell ref="E45:E53"/>
    <mergeCell ref="F45:F53"/>
    <mergeCell ref="G45:G53"/>
    <mergeCell ref="K2:L2"/>
    <mergeCell ref="K3:L3"/>
    <mergeCell ref="B5:F9"/>
    <mergeCell ref="B39:F43"/>
    <mergeCell ref="B56:F60"/>
    <mergeCell ref="B11:B19"/>
    <mergeCell ref="D11:D19"/>
    <mergeCell ref="E11:E19"/>
    <mergeCell ref="F11:F19"/>
    <mergeCell ref="B22:F26"/>
    <mergeCell ref="H45:H53"/>
    <mergeCell ref="G11:G19"/>
    <mergeCell ref="H11:H19"/>
    <mergeCell ref="B28:B36"/>
    <mergeCell ref="D28:D36"/>
    <mergeCell ref="E28:E36"/>
  </mergeCells>
  <hyperlinks>
    <hyperlink ref="M1" location="СОДЕРЖАНИЕ!A1" display="назад в оглавление" xr:uid="{00000000-0004-0000-0700-000000000000}"/>
  </hyperlinks>
  <pageMargins left="0.7" right="0.7" top="0.75" bottom="0.75" header="0.3" footer="0.3"/>
  <pageSetup paperSize="9" scale="48" orientation="portrait" r:id="rId1"/>
  <rowBreaks count="1" manualBreakCount="1">
    <brk id="88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C0"/>
    <pageSetUpPr fitToPage="1"/>
  </sheetPr>
  <dimension ref="A1:Y54"/>
  <sheetViews>
    <sheetView view="pageBreakPreview" zoomScaleNormal="100" zoomScaleSheetLayoutView="100" workbookViewId="0"/>
  </sheetViews>
  <sheetFormatPr defaultRowHeight="15"/>
  <cols>
    <col min="1" max="1" width="22.5703125" style="8" customWidth="1"/>
    <col min="2" max="6" width="12.7109375" style="8" customWidth="1"/>
    <col min="7" max="9" width="14.7109375" style="8" customWidth="1"/>
    <col min="10" max="10" width="14.7109375" style="4" customWidth="1"/>
    <col min="11" max="11" width="14.7109375" style="21" customWidth="1"/>
    <col min="12" max="12" width="14.7109375" style="3" customWidth="1"/>
    <col min="13" max="13" width="9.140625" style="1" customWidth="1"/>
    <col min="14" max="25" width="9.140625" style="1"/>
    <col min="26" max="16384" width="9.140625" style="3"/>
  </cols>
  <sheetData>
    <row r="1" spans="1:25" s="199" customFormat="1" ht="39.950000000000003" customHeight="1">
      <c r="A1" s="226"/>
      <c r="B1" s="226"/>
      <c r="C1" s="226"/>
      <c r="D1" s="226"/>
      <c r="E1" s="226"/>
      <c r="F1" s="226"/>
      <c r="G1" s="226"/>
      <c r="H1" s="226"/>
      <c r="I1" s="227"/>
      <c r="J1" s="228"/>
      <c r="K1" s="226"/>
      <c r="L1" s="226"/>
      <c r="M1" s="229" t="s">
        <v>331</v>
      </c>
    </row>
    <row r="2" spans="1:25" s="200" customFormat="1" ht="39.950000000000003" customHeight="1">
      <c r="A2" s="226"/>
      <c r="B2" s="226"/>
      <c r="C2" s="226"/>
      <c r="D2" s="226"/>
      <c r="E2" s="226"/>
      <c r="F2" s="226"/>
      <c r="G2" s="226"/>
      <c r="H2" s="226"/>
      <c r="I2" s="227"/>
      <c r="J2" s="228"/>
      <c r="K2" s="431" t="s">
        <v>942</v>
      </c>
      <c r="L2" s="431"/>
      <c r="M2" s="201"/>
    </row>
    <row r="3" spans="1:25" s="200" customFormat="1" ht="39.950000000000003" customHeight="1">
      <c r="A3" s="226"/>
      <c r="B3" s="226"/>
      <c r="C3" s="226"/>
      <c r="D3" s="226"/>
      <c r="E3" s="226"/>
      <c r="F3" s="226"/>
      <c r="G3" s="226"/>
      <c r="H3" s="226"/>
      <c r="I3" s="227"/>
      <c r="J3" s="228"/>
      <c r="K3" s="432">
        <v>0</v>
      </c>
      <c r="L3" s="432"/>
      <c r="M3" s="201"/>
    </row>
    <row r="4" spans="1:25" s="199" customFormat="1" ht="15.75">
      <c r="A4" s="57" t="s">
        <v>646</v>
      </c>
      <c r="B4" s="163"/>
      <c r="C4" s="163"/>
      <c r="D4" s="163"/>
      <c r="E4" s="163"/>
      <c r="F4" s="163"/>
      <c r="G4" s="163"/>
      <c r="H4" s="163"/>
      <c r="I4" s="164"/>
      <c r="J4" s="165"/>
      <c r="K4" s="166"/>
      <c r="L4" s="167"/>
    </row>
    <row r="5" spans="1:25" s="195" customFormat="1" ht="15" customHeight="1">
      <c r="A5" s="204"/>
      <c r="B5" s="428" t="s">
        <v>1312</v>
      </c>
      <c r="C5" s="428"/>
      <c r="D5" s="428"/>
      <c r="E5" s="428"/>
      <c r="F5" s="428"/>
      <c r="G5" s="205"/>
      <c r="H5" s="223" t="s">
        <v>1295</v>
      </c>
      <c r="I5" s="206"/>
      <c r="J5" s="207"/>
      <c r="K5" s="208"/>
      <c r="L5" s="209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</row>
    <row r="6" spans="1:25" s="195" customFormat="1" ht="15" customHeight="1">
      <c r="A6" s="210"/>
      <c r="B6" s="429"/>
      <c r="C6" s="429"/>
      <c r="D6" s="429"/>
      <c r="E6" s="429"/>
      <c r="F6" s="429"/>
      <c r="G6" s="211"/>
      <c r="H6" s="224" t="s">
        <v>1296</v>
      </c>
      <c r="I6" s="212"/>
      <c r="J6" s="213"/>
      <c r="K6" s="214"/>
      <c r="L6" s="215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</row>
    <row r="7" spans="1:25" s="195" customFormat="1" ht="15" customHeight="1">
      <c r="A7" s="210"/>
      <c r="B7" s="429"/>
      <c r="C7" s="429"/>
      <c r="D7" s="429"/>
      <c r="E7" s="429"/>
      <c r="F7" s="429"/>
      <c r="G7" s="211"/>
      <c r="H7" s="224" t="s">
        <v>1293</v>
      </c>
      <c r="I7" s="212"/>
      <c r="J7" s="213"/>
      <c r="K7" s="214"/>
      <c r="L7" s="215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</row>
    <row r="8" spans="1:25" s="195" customFormat="1" ht="15" customHeight="1">
      <c r="A8" s="210"/>
      <c r="B8" s="429"/>
      <c r="C8" s="429"/>
      <c r="D8" s="429"/>
      <c r="E8" s="429"/>
      <c r="F8" s="429"/>
      <c r="G8" s="211"/>
      <c r="H8" s="224" t="s">
        <v>2189</v>
      </c>
      <c r="I8" s="212"/>
      <c r="J8" s="213"/>
      <c r="K8" s="214"/>
      <c r="L8" s="215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</row>
    <row r="9" spans="1:25" s="195" customFormat="1" ht="15" customHeight="1">
      <c r="A9" s="216"/>
      <c r="B9" s="430"/>
      <c r="C9" s="430"/>
      <c r="D9" s="430"/>
      <c r="E9" s="430"/>
      <c r="F9" s="430"/>
      <c r="G9" s="217"/>
      <c r="H9" s="224" t="s">
        <v>1294</v>
      </c>
      <c r="I9" s="218"/>
      <c r="J9" s="219"/>
      <c r="K9" s="220"/>
      <c r="L9" s="221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</row>
    <row r="10" spans="1:25" s="199" customFormat="1" ht="41.1" customHeight="1">
      <c r="A10" s="67" t="s">
        <v>77</v>
      </c>
      <c r="B10" s="68" t="s">
        <v>1259</v>
      </c>
      <c r="C10" s="68" t="s">
        <v>1252</v>
      </c>
      <c r="D10" s="68" t="s">
        <v>1253</v>
      </c>
      <c r="E10" s="68" t="s">
        <v>1270</v>
      </c>
      <c r="F10" s="68" t="s">
        <v>1254</v>
      </c>
      <c r="G10" s="68" t="s">
        <v>1255</v>
      </c>
      <c r="H10" s="68" t="s">
        <v>830</v>
      </c>
      <c r="I10" s="74" t="s">
        <v>893</v>
      </c>
      <c r="J10" s="74" t="s">
        <v>894</v>
      </c>
      <c r="K10" s="75"/>
      <c r="L10" s="75"/>
    </row>
    <row r="11" spans="1:25" ht="15" customHeight="1">
      <c r="A11" s="36" t="s">
        <v>1313</v>
      </c>
      <c r="B11" s="436" t="s">
        <v>1260</v>
      </c>
      <c r="C11" s="232">
        <v>102</v>
      </c>
      <c r="D11" s="436">
        <v>10</v>
      </c>
      <c r="E11" s="436" t="s">
        <v>1261</v>
      </c>
      <c r="F11" s="436">
        <v>45</v>
      </c>
      <c r="G11" s="492" t="s">
        <v>1262</v>
      </c>
      <c r="H11" s="492" t="s">
        <v>1263</v>
      </c>
      <c r="I11" s="202">
        <v>320.1320754716981</v>
      </c>
      <c r="J11" s="202">
        <f>I11*0.9</f>
        <v>288.11886792452827</v>
      </c>
      <c r="K11" s="203"/>
      <c r="L11" s="203"/>
      <c r="N11" s="37"/>
    </row>
    <row r="12" spans="1:25" ht="15" customHeight="1">
      <c r="A12" s="36" t="s">
        <v>1314</v>
      </c>
      <c r="B12" s="437"/>
      <c r="C12" s="232">
        <v>127</v>
      </c>
      <c r="D12" s="437"/>
      <c r="E12" s="437"/>
      <c r="F12" s="437"/>
      <c r="G12" s="493"/>
      <c r="H12" s="493"/>
      <c r="I12" s="202">
        <v>345.4056603773584</v>
      </c>
      <c r="J12" s="202">
        <f t="shared" ref="J12:J19" si="0">I12*0.9</f>
        <v>310.86509433962254</v>
      </c>
      <c r="K12" s="203"/>
      <c r="L12" s="203"/>
    </row>
    <row r="13" spans="1:25" ht="15" customHeight="1">
      <c r="A13" s="36" t="s">
        <v>1308</v>
      </c>
      <c r="B13" s="437"/>
      <c r="C13" s="232">
        <v>152</v>
      </c>
      <c r="D13" s="437"/>
      <c r="E13" s="437"/>
      <c r="F13" s="437"/>
      <c r="G13" s="493"/>
      <c r="H13" s="493"/>
      <c r="I13" s="202">
        <v>454.92452830188677</v>
      </c>
      <c r="J13" s="202">
        <f t="shared" si="0"/>
        <v>409.43207547169811</v>
      </c>
      <c r="K13" s="203"/>
      <c r="L13" s="203"/>
    </row>
    <row r="14" spans="1:25" ht="15" customHeight="1">
      <c r="A14" s="36" t="s">
        <v>1315</v>
      </c>
      <c r="B14" s="437"/>
      <c r="C14" s="232">
        <v>160</v>
      </c>
      <c r="D14" s="437"/>
      <c r="E14" s="437"/>
      <c r="F14" s="437"/>
      <c r="G14" s="493"/>
      <c r="H14" s="493"/>
      <c r="I14" s="202">
        <v>463.34905660377353</v>
      </c>
      <c r="J14" s="202">
        <f t="shared" si="0"/>
        <v>417.0141509433962</v>
      </c>
      <c r="K14" s="203"/>
      <c r="L14" s="203"/>
    </row>
    <row r="15" spans="1:25" ht="15" customHeight="1">
      <c r="A15" s="36" t="s">
        <v>1316</v>
      </c>
      <c r="B15" s="437"/>
      <c r="C15" s="232">
        <v>203</v>
      </c>
      <c r="D15" s="437"/>
      <c r="E15" s="437"/>
      <c r="F15" s="437"/>
      <c r="G15" s="493"/>
      <c r="H15" s="493"/>
      <c r="I15" s="202">
        <v>606.56603773584891</v>
      </c>
      <c r="J15" s="202">
        <f t="shared" si="0"/>
        <v>545.90943396226407</v>
      </c>
      <c r="K15" s="203"/>
      <c r="L15" s="203"/>
    </row>
    <row r="16" spans="1:25" ht="15" customHeight="1">
      <c r="A16" s="36" t="s">
        <v>1317</v>
      </c>
      <c r="B16" s="437"/>
      <c r="C16" s="232">
        <v>254</v>
      </c>
      <c r="D16" s="437"/>
      <c r="E16" s="437"/>
      <c r="F16" s="437"/>
      <c r="G16" s="493"/>
      <c r="H16" s="493"/>
      <c r="I16" s="202">
        <v>800.33018867924511</v>
      </c>
      <c r="J16" s="202">
        <f t="shared" si="0"/>
        <v>720.2971698113206</v>
      </c>
      <c r="K16" s="203"/>
      <c r="L16" s="203"/>
    </row>
    <row r="17" spans="1:17" ht="15" customHeight="1">
      <c r="A17" s="36" t="s">
        <v>1318</v>
      </c>
      <c r="B17" s="437"/>
      <c r="C17" s="232">
        <v>315</v>
      </c>
      <c r="D17" s="437"/>
      <c r="E17" s="437"/>
      <c r="F17" s="437"/>
      <c r="G17" s="493"/>
      <c r="H17" s="493"/>
      <c r="I17" s="202">
        <v>1112.0377358490566</v>
      </c>
      <c r="J17" s="202">
        <f t="shared" si="0"/>
        <v>1000.833962264151</v>
      </c>
      <c r="K17" s="203"/>
      <c r="L17" s="203"/>
    </row>
    <row r="18" spans="1:17" ht="15" customHeight="1">
      <c r="A18" s="36" t="s">
        <v>1309</v>
      </c>
      <c r="B18" s="437"/>
      <c r="C18" s="232">
        <v>356</v>
      </c>
      <c r="D18" s="437"/>
      <c r="E18" s="437"/>
      <c r="F18" s="437"/>
      <c r="G18" s="493"/>
      <c r="H18" s="493"/>
      <c r="I18" s="202">
        <v>1398.4716981132074</v>
      </c>
      <c r="J18" s="202">
        <f t="shared" si="0"/>
        <v>1258.6245283018866</v>
      </c>
      <c r="K18" s="203"/>
      <c r="L18" s="203"/>
    </row>
    <row r="19" spans="1:17" ht="15" customHeight="1">
      <c r="A19" s="36" t="s">
        <v>1310</v>
      </c>
      <c r="B19" s="438"/>
      <c r="C19" s="232">
        <v>406</v>
      </c>
      <c r="D19" s="438"/>
      <c r="E19" s="438"/>
      <c r="F19" s="438"/>
      <c r="G19" s="494"/>
      <c r="H19" s="494"/>
      <c r="I19" s="202">
        <v>1710.1792452830186</v>
      </c>
      <c r="J19" s="202">
        <f t="shared" si="0"/>
        <v>1539.1613207547168</v>
      </c>
      <c r="K19" s="203"/>
      <c r="L19" s="203"/>
    </row>
    <row r="20" spans="1:17" s="199" customFormat="1">
      <c r="A20" s="76"/>
      <c r="B20" s="76"/>
      <c r="C20" s="76"/>
      <c r="D20" s="76"/>
      <c r="E20" s="76"/>
      <c r="F20" s="76"/>
      <c r="G20" s="76"/>
      <c r="H20" s="76"/>
      <c r="I20" s="77"/>
      <c r="J20" s="77"/>
      <c r="K20" s="78"/>
      <c r="L20" s="78"/>
    </row>
    <row r="21" spans="1:17" s="199" customFormat="1" ht="15.75">
      <c r="A21" s="57" t="s">
        <v>2191</v>
      </c>
      <c r="B21" s="163"/>
      <c r="C21" s="163"/>
      <c r="D21" s="163"/>
      <c r="E21" s="163"/>
      <c r="F21" s="163"/>
      <c r="G21" s="163"/>
      <c r="H21" s="163"/>
      <c r="I21" s="164"/>
      <c r="J21" s="165"/>
      <c r="K21" s="166"/>
      <c r="L21" s="167"/>
    </row>
    <row r="22" spans="1:17" s="199" customFormat="1" ht="15.75">
      <c r="A22" s="204"/>
      <c r="B22" s="428" t="s">
        <v>2192</v>
      </c>
      <c r="C22" s="428"/>
      <c r="D22" s="428"/>
      <c r="E22" s="428"/>
      <c r="F22" s="428"/>
      <c r="G22" s="205"/>
      <c r="H22" s="223" t="s">
        <v>1299</v>
      </c>
      <c r="I22" s="206"/>
      <c r="J22" s="207"/>
      <c r="K22" s="208"/>
      <c r="L22" s="209"/>
    </row>
    <row r="23" spans="1:17" s="199" customFormat="1" ht="15.75">
      <c r="A23" s="210"/>
      <c r="B23" s="429"/>
      <c r="C23" s="429"/>
      <c r="D23" s="429"/>
      <c r="E23" s="429"/>
      <c r="F23" s="429"/>
      <c r="G23" s="211"/>
      <c r="H23" s="224" t="s">
        <v>1296</v>
      </c>
      <c r="I23" s="212"/>
      <c r="J23" s="213"/>
      <c r="K23" s="214"/>
      <c r="L23" s="215"/>
    </row>
    <row r="24" spans="1:17" s="199" customFormat="1" ht="15.75">
      <c r="A24" s="210"/>
      <c r="B24" s="429"/>
      <c r="C24" s="429"/>
      <c r="D24" s="429"/>
      <c r="E24" s="429"/>
      <c r="F24" s="429"/>
      <c r="G24" s="211"/>
      <c r="H24" s="224" t="s">
        <v>1293</v>
      </c>
      <c r="I24" s="212"/>
      <c r="J24" s="213"/>
      <c r="K24" s="214"/>
      <c r="L24" s="215"/>
    </row>
    <row r="25" spans="1:17" s="199" customFormat="1" ht="15.75">
      <c r="A25" s="210"/>
      <c r="B25" s="429"/>
      <c r="C25" s="429"/>
      <c r="D25" s="429"/>
      <c r="E25" s="429"/>
      <c r="F25" s="429"/>
      <c r="G25" s="211"/>
      <c r="H25" s="224" t="s">
        <v>2189</v>
      </c>
      <c r="I25" s="212"/>
      <c r="J25" s="213"/>
      <c r="K25" s="214"/>
      <c r="L25" s="215"/>
    </row>
    <row r="26" spans="1:17" s="199" customFormat="1" ht="15.75">
      <c r="A26" s="216"/>
      <c r="B26" s="430"/>
      <c r="C26" s="430"/>
      <c r="D26" s="430"/>
      <c r="E26" s="430"/>
      <c r="F26" s="430"/>
      <c r="G26" s="217"/>
      <c r="H26" s="224" t="s">
        <v>1294</v>
      </c>
      <c r="I26" s="218"/>
      <c r="J26" s="219"/>
      <c r="K26" s="220"/>
      <c r="L26" s="221"/>
    </row>
    <row r="27" spans="1:17" s="199" customFormat="1" ht="41.1" customHeight="1">
      <c r="A27" s="67" t="s">
        <v>77</v>
      </c>
      <c r="B27" s="68" t="s">
        <v>1259</v>
      </c>
      <c r="C27" s="68" t="s">
        <v>1252</v>
      </c>
      <c r="D27" s="68" t="s">
        <v>1253</v>
      </c>
      <c r="E27" s="68" t="s">
        <v>1270</v>
      </c>
      <c r="F27" s="68" t="s">
        <v>1254</v>
      </c>
      <c r="G27" s="68" t="s">
        <v>1255</v>
      </c>
      <c r="H27" s="68" t="s">
        <v>830</v>
      </c>
      <c r="I27" s="74" t="s">
        <v>893</v>
      </c>
      <c r="J27" s="74" t="s">
        <v>894</v>
      </c>
      <c r="K27" s="75"/>
      <c r="L27" s="75"/>
      <c r="Q27"/>
    </row>
    <row r="28" spans="1:17">
      <c r="A28" s="36" t="s">
        <v>1319</v>
      </c>
      <c r="B28" s="436" t="s">
        <v>1260</v>
      </c>
      <c r="C28" s="232">
        <v>102</v>
      </c>
      <c r="D28" s="436">
        <v>10</v>
      </c>
      <c r="E28" s="436" t="s">
        <v>1261</v>
      </c>
      <c r="F28" s="436">
        <v>45</v>
      </c>
      <c r="G28" s="492" t="s">
        <v>1262</v>
      </c>
      <c r="H28" s="492" t="s">
        <v>1263</v>
      </c>
      <c r="I28" s="202">
        <v>1292.943396226415</v>
      </c>
      <c r="J28" s="202">
        <f>I28*0.9</f>
        <v>1163.6490566037735</v>
      </c>
      <c r="K28" s="203"/>
      <c r="L28" s="203"/>
    </row>
    <row r="29" spans="1:17">
      <c r="A29" s="36" t="s">
        <v>1320</v>
      </c>
      <c r="B29" s="437"/>
      <c r="C29" s="232">
        <v>127</v>
      </c>
      <c r="D29" s="437"/>
      <c r="E29" s="437"/>
      <c r="F29" s="437"/>
      <c r="G29" s="493"/>
      <c r="H29" s="493"/>
      <c r="I29" s="202">
        <v>1476.5094339622642</v>
      </c>
      <c r="J29" s="202">
        <f t="shared" ref="J29:J36" si="1">I29*0.9</f>
        <v>1328.8584905660377</v>
      </c>
      <c r="K29" s="203"/>
      <c r="L29" s="203"/>
    </row>
    <row r="30" spans="1:17">
      <c r="A30" s="36" t="s">
        <v>1305</v>
      </c>
      <c r="B30" s="437"/>
      <c r="C30" s="232">
        <v>152</v>
      </c>
      <c r="D30" s="437"/>
      <c r="E30" s="437"/>
      <c r="F30" s="437"/>
      <c r="G30" s="493"/>
      <c r="H30" s="493"/>
      <c r="I30" s="202">
        <v>1907.4905660377358</v>
      </c>
      <c r="J30" s="202">
        <f t="shared" si="1"/>
        <v>1716.7415094339622</v>
      </c>
      <c r="K30" s="203"/>
      <c r="L30" s="203"/>
    </row>
    <row r="31" spans="1:17">
      <c r="A31" s="36" t="s">
        <v>1321</v>
      </c>
      <c r="B31" s="437"/>
      <c r="C31" s="232">
        <v>160</v>
      </c>
      <c r="D31" s="437"/>
      <c r="E31" s="437"/>
      <c r="F31" s="437"/>
      <c r="G31" s="493"/>
      <c r="H31" s="493"/>
      <c r="I31" s="202">
        <v>1995.2830188679245</v>
      </c>
      <c r="J31" s="202">
        <f t="shared" si="1"/>
        <v>1795.7547169811321</v>
      </c>
      <c r="K31" s="203"/>
      <c r="L31" s="203"/>
    </row>
    <row r="32" spans="1:17">
      <c r="A32" s="36" t="s">
        <v>1322</v>
      </c>
      <c r="B32" s="437"/>
      <c r="C32" s="232">
        <v>203</v>
      </c>
      <c r="D32" s="437"/>
      <c r="E32" s="437"/>
      <c r="F32" s="437"/>
      <c r="G32" s="493"/>
      <c r="H32" s="493"/>
      <c r="I32" s="202">
        <v>2434.2452830188681</v>
      </c>
      <c r="J32" s="202">
        <f t="shared" si="1"/>
        <v>2190.8207547169814</v>
      </c>
      <c r="K32" s="203"/>
      <c r="L32" s="203"/>
    </row>
    <row r="33" spans="1:12">
      <c r="A33" s="36" t="s">
        <v>1323</v>
      </c>
      <c r="B33" s="437"/>
      <c r="C33" s="232">
        <v>254</v>
      </c>
      <c r="D33" s="437"/>
      <c r="E33" s="437"/>
      <c r="F33" s="437"/>
      <c r="G33" s="493"/>
      <c r="H33" s="493"/>
      <c r="I33" s="202">
        <v>2945.0377358490564</v>
      </c>
      <c r="J33" s="202">
        <f t="shared" si="1"/>
        <v>2650.5339622641509</v>
      </c>
      <c r="K33" s="203"/>
      <c r="L33" s="203"/>
    </row>
    <row r="34" spans="1:12">
      <c r="A34" s="36" t="s">
        <v>1324</v>
      </c>
      <c r="B34" s="437"/>
      <c r="C34" s="232">
        <v>315</v>
      </c>
      <c r="D34" s="437"/>
      <c r="E34" s="437"/>
      <c r="F34" s="437"/>
      <c r="G34" s="493"/>
      <c r="H34" s="493"/>
      <c r="I34" s="202">
        <v>3719.2075471698108</v>
      </c>
      <c r="J34" s="202">
        <f t="shared" si="1"/>
        <v>3347.28679245283</v>
      </c>
      <c r="K34" s="203"/>
      <c r="L34" s="203"/>
    </row>
    <row r="35" spans="1:12">
      <c r="A35" s="36" t="s">
        <v>1306</v>
      </c>
      <c r="B35" s="437"/>
      <c r="C35" s="232">
        <v>356</v>
      </c>
      <c r="D35" s="437"/>
      <c r="E35" s="437"/>
      <c r="F35" s="437"/>
      <c r="G35" s="493"/>
      <c r="H35" s="493"/>
      <c r="I35" s="202">
        <v>4142.2075471698108</v>
      </c>
      <c r="J35" s="202">
        <f t="shared" si="1"/>
        <v>3727.9867924528298</v>
      </c>
      <c r="K35" s="203"/>
      <c r="L35" s="203"/>
    </row>
    <row r="36" spans="1:12">
      <c r="A36" s="36" t="s">
        <v>1307</v>
      </c>
      <c r="B36" s="438"/>
      <c r="C36" s="232">
        <v>406</v>
      </c>
      <c r="D36" s="438"/>
      <c r="E36" s="438"/>
      <c r="F36" s="438"/>
      <c r="G36" s="494"/>
      <c r="H36" s="494"/>
      <c r="I36" s="202">
        <v>4956.2830188679245</v>
      </c>
      <c r="J36" s="202">
        <f t="shared" si="1"/>
        <v>4460.654716981132</v>
      </c>
      <c r="K36" s="203"/>
      <c r="L36" s="203"/>
    </row>
    <row r="37" spans="1:12" s="199" customFormat="1">
      <c r="A37" s="76"/>
      <c r="B37" s="76"/>
      <c r="C37" s="76"/>
      <c r="D37" s="76"/>
      <c r="E37" s="76"/>
      <c r="F37" s="76"/>
      <c r="G37" s="76"/>
      <c r="H37" s="76"/>
      <c r="I37" s="77"/>
      <c r="J37" s="77"/>
      <c r="K37" s="78"/>
      <c r="L37" s="78"/>
    </row>
    <row r="38" spans="1:12" s="199" customFormat="1" ht="15.75">
      <c r="A38" s="57" t="s">
        <v>2193</v>
      </c>
      <c r="B38" s="163"/>
      <c r="C38" s="163"/>
      <c r="D38" s="163"/>
      <c r="E38" s="163"/>
      <c r="F38" s="163"/>
      <c r="G38" s="163"/>
      <c r="H38" s="163"/>
      <c r="I38" s="164"/>
      <c r="J38" s="165"/>
      <c r="K38" s="166"/>
      <c r="L38" s="167"/>
    </row>
    <row r="39" spans="1:12" s="199" customFormat="1" ht="15.75">
      <c r="A39" s="204"/>
      <c r="B39" s="428" t="s">
        <v>1311</v>
      </c>
      <c r="C39" s="428"/>
      <c r="D39" s="428"/>
      <c r="E39" s="428"/>
      <c r="F39" s="428"/>
      <c r="G39" s="205"/>
      <c r="H39" s="223" t="s">
        <v>2148</v>
      </c>
      <c r="I39" s="206"/>
      <c r="J39" s="207"/>
      <c r="K39" s="208"/>
      <c r="L39" s="209"/>
    </row>
    <row r="40" spans="1:12" s="199" customFormat="1" ht="15.75">
      <c r="A40" s="210"/>
      <c r="B40" s="429"/>
      <c r="C40" s="429"/>
      <c r="D40" s="429"/>
      <c r="E40" s="429"/>
      <c r="F40" s="429"/>
      <c r="G40" s="211"/>
      <c r="H40" s="224" t="s">
        <v>1296</v>
      </c>
      <c r="I40" s="212"/>
      <c r="J40" s="213"/>
      <c r="K40" s="214"/>
      <c r="L40" s="215"/>
    </row>
    <row r="41" spans="1:12" s="199" customFormat="1" ht="15.75">
      <c r="A41"/>
      <c r="B41" s="429"/>
      <c r="C41" s="429"/>
      <c r="D41" s="429"/>
      <c r="E41" s="429"/>
      <c r="F41" s="429"/>
      <c r="G41" s="211"/>
      <c r="H41" s="224" t="s">
        <v>1293</v>
      </c>
      <c r="I41" s="212"/>
      <c r="J41" s="213"/>
      <c r="K41" s="214"/>
      <c r="L41" s="215"/>
    </row>
    <row r="42" spans="1:12" s="199" customFormat="1" ht="15.75">
      <c r="A42" s="210"/>
      <c r="B42" s="429"/>
      <c r="C42" s="429"/>
      <c r="D42" s="429"/>
      <c r="E42" s="429"/>
      <c r="F42" s="429"/>
      <c r="G42" s="211"/>
      <c r="H42" s="224" t="s">
        <v>2189</v>
      </c>
      <c r="I42" s="212"/>
      <c r="J42" s="213"/>
      <c r="K42" s="214"/>
      <c r="L42" s="215"/>
    </row>
    <row r="43" spans="1:12" s="199" customFormat="1" ht="15.75">
      <c r="A43" s="216"/>
      <c r="B43" s="430"/>
      <c r="C43" s="430"/>
      <c r="D43" s="430"/>
      <c r="E43" s="430"/>
      <c r="F43" s="430"/>
      <c r="G43" s="217"/>
      <c r="H43" s="224" t="s">
        <v>1294</v>
      </c>
      <c r="I43" s="218"/>
      <c r="J43" s="219"/>
      <c r="K43" s="220"/>
      <c r="L43" s="221"/>
    </row>
    <row r="44" spans="1:12" s="199" customFormat="1" ht="41.1" customHeight="1">
      <c r="A44" s="67" t="s">
        <v>77</v>
      </c>
      <c r="B44" s="68" t="s">
        <v>1259</v>
      </c>
      <c r="C44" s="68" t="s">
        <v>1252</v>
      </c>
      <c r="D44" s="68" t="s">
        <v>1253</v>
      </c>
      <c r="E44" s="68" t="s">
        <v>1270</v>
      </c>
      <c r="F44" s="68" t="s">
        <v>1254</v>
      </c>
      <c r="G44" s="68" t="s">
        <v>1255</v>
      </c>
      <c r="H44" s="68" t="s">
        <v>830</v>
      </c>
      <c r="I44" s="74" t="s">
        <v>893</v>
      </c>
      <c r="J44" s="74" t="s">
        <v>894</v>
      </c>
      <c r="K44" s="75"/>
      <c r="L44" s="75"/>
    </row>
    <row r="45" spans="1:12">
      <c r="A45" s="36" t="s">
        <v>1325</v>
      </c>
      <c r="B45" s="436" t="s">
        <v>1260</v>
      </c>
      <c r="C45" s="232">
        <v>102</v>
      </c>
      <c r="D45" s="436">
        <v>10</v>
      </c>
      <c r="E45" s="436" t="s">
        <v>1261</v>
      </c>
      <c r="F45" s="436">
        <v>45</v>
      </c>
      <c r="G45" s="492" t="s">
        <v>1262</v>
      </c>
      <c r="H45" s="492" t="s">
        <v>1263</v>
      </c>
      <c r="I45" s="202">
        <v>1811.7169811320753</v>
      </c>
      <c r="J45" s="202">
        <f t="shared" ref="J45:J53" si="2">I45*0.9</f>
        <v>1630.5452830188678</v>
      </c>
      <c r="K45" s="203"/>
      <c r="L45" s="203"/>
    </row>
    <row r="46" spans="1:12">
      <c r="A46" s="36" t="s">
        <v>1326</v>
      </c>
      <c r="B46" s="437"/>
      <c r="C46" s="232">
        <v>127</v>
      </c>
      <c r="D46" s="437"/>
      <c r="E46" s="437"/>
      <c r="F46" s="437"/>
      <c r="G46" s="493"/>
      <c r="H46" s="493"/>
      <c r="I46" s="202">
        <v>2099.0377358490564</v>
      </c>
      <c r="J46" s="202">
        <f t="shared" si="2"/>
        <v>1889.1339622641508</v>
      </c>
      <c r="K46" s="203"/>
      <c r="L46" s="203"/>
    </row>
    <row r="47" spans="1:12">
      <c r="A47" s="36" t="s">
        <v>1302</v>
      </c>
      <c r="B47" s="437"/>
      <c r="C47" s="232">
        <v>152</v>
      </c>
      <c r="D47" s="437"/>
      <c r="E47" s="437"/>
      <c r="F47" s="437"/>
      <c r="G47" s="493"/>
      <c r="H47" s="493"/>
      <c r="I47" s="202">
        <v>2761.4716981132074</v>
      </c>
      <c r="J47" s="202">
        <f t="shared" si="2"/>
        <v>2485.3245283018869</v>
      </c>
      <c r="K47" s="203"/>
      <c r="L47" s="203"/>
    </row>
    <row r="48" spans="1:12">
      <c r="A48" s="36" t="s">
        <v>1327</v>
      </c>
      <c r="B48" s="437"/>
      <c r="C48" s="232">
        <v>160</v>
      </c>
      <c r="D48" s="437"/>
      <c r="E48" s="437"/>
      <c r="F48" s="437"/>
      <c r="G48" s="493"/>
      <c r="H48" s="493"/>
      <c r="I48" s="202">
        <v>2857.2452830188677</v>
      </c>
      <c r="J48" s="202">
        <f t="shared" si="2"/>
        <v>2571.5207547169812</v>
      </c>
      <c r="K48" s="203"/>
      <c r="L48" s="203"/>
    </row>
    <row r="49" spans="1:12">
      <c r="A49" s="36" t="s">
        <v>1328</v>
      </c>
      <c r="B49" s="437"/>
      <c r="C49" s="232">
        <v>203</v>
      </c>
      <c r="D49" s="437"/>
      <c r="E49" s="437"/>
      <c r="F49" s="437"/>
      <c r="G49" s="493"/>
      <c r="H49" s="493"/>
      <c r="I49" s="202">
        <v>3527.6603773584907</v>
      </c>
      <c r="J49" s="202">
        <f t="shared" si="2"/>
        <v>3174.8943396226418</v>
      </c>
      <c r="K49" s="203"/>
      <c r="L49" s="203"/>
    </row>
    <row r="50" spans="1:12">
      <c r="A50" s="36" t="s">
        <v>1329</v>
      </c>
      <c r="B50" s="437"/>
      <c r="C50" s="232">
        <v>254</v>
      </c>
      <c r="D50" s="437"/>
      <c r="E50" s="437"/>
      <c r="F50" s="437"/>
      <c r="G50" s="493"/>
      <c r="H50" s="493"/>
      <c r="I50" s="202">
        <v>4285.867924528301</v>
      </c>
      <c r="J50" s="202">
        <f t="shared" si="2"/>
        <v>3857.2811320754709</v>
      </c>
      <c r="K50" s="203"/>
      <c r="L50" s="203"/>
    </row>
    <row r="51" spans="1:12">
      <c r="A51" s="36" t="s">
        <v>1330</v>
      </c>
      <c r="B51" s="437"/>
      <c r="C51" s="232">
        <v>315</v>
      </c>
      <c r="D51" s="437"/>
      <c r="E51" s="437"/>
      <c r="F51" s="437"/>
      <c r="G51" s="493"/>
      <c r="H51" s="493"/>
      <c r="I51" s="202">
        <v>5427.1698113207549</v>
      </c>
      <c r="J51" s="202">
        <f t="shared" si="2"/>
        <v>4884.4528301886794</v>
      </c>
      <c r="K51" s="203"/>
      <c r="L51" s="203"/>
    </row>
    <row r="52" spans="1:12">
      <c r="A52" s="36" t="s">
        <v>1303</v>
      </c>
      <c r="B52" s="437"/>
      <c r="C52" s="232">
        <v>356</v>
      </c>
      <c r="D52" s="437"/>
      <c r="E52" s="437"/>
      <c r="F52" s="437"/>
      <c r="G52" s="493"/>
      <c r="H52" s="493"/>
      <c r="I52" s="202">
        <v>5522.9433962264147</v>
      </c>
      <c r="J52" s="202">
        <f t="shared" si="2"/>
        <v>4970.6490566037737</v>
      </c>
      <c r="K52" s="203"/>
      <c r="L52" s="203"/>
    </row>
    <row r="53" spans="1:12">
      <c r="A53" s="36" t="s">
        <v>1304</v>
      </c>
      <c r="B53" s="438"/>
      <c r="C53" s="232">
        <v>406</v>
      </c>
      <c r="D53" s="438"/>
      <c r="E53" s="438"/>
      <c r="F53" s="438"/>
      <c r="G53" s="494"/>
      <c r="H53" s="494"/>
      <c r="I53" s="202">
        <v>6001.8113207547158</v>
      </c>
      <c r="J53" s="202">
        <f t="shared" si="2"/>
        <v>5401.6301886792444</v>
      </c>
      <c r="K53" s="203"/>
      <c r="L53" s="203"/>
    </row>
    <row r="54" spans="1:12" ht="15.75">
      <c r="A54" s="102" t="s">
        <v>850</v>
      </c>
      <c r="B54" s="34"/>
      <c r="C54" s="34"/>
      <c r="D54" s="34"/>
      <c r="E54" s="34"/>
      <c r="F54" s="34"/>
      <c r="G54" s="34"/>
      <c r="H54" s="34"/>
      <c r="I54" s="34"/>
    </row>
  </sheetData>
  <sheetProtection deleteColumns="0" deleteRows="0"/>
  <mergeCells count="23">
    <mergeCell ref="K2:L2"/>
    <mergeCell ref="K3:L3"/>
    <mergeCell ref="B11:B19"/>
    <mergeCell ref="D11:D19"/>
    <mergeCell ref="E11:E19"/>
    <mergeCell ref="F11:F19"/>
    <mergeCell ref="G11:G19"/>
    <mergeCell ref="H11:H19"/>
    <mergeCell ref="B5:F9"/>
    <mergeCell ref="G45:G53"/>
    <mergeCell ref="H45:H53"/>
    <mergeCell ref="B28:B36"/>
    <mergeCell ref="D28:D36"/>
    <mergeCell ref="E28:E36"/>
    <mergeCell ref="F28:F36"/>
    <mergeCell ref="G28:G36"/>
    <mergeCell ref="H28:H36"/>
    <mergeCell ref="B22:F26"/>
    <mergeCell ref="B39:F43"/>
    <mergeCell ref="B45:B53"/>
    <mergeCell ref="D45:D53"/>
    <mergeCell ref="E45:E53"/>
    <mergeCell ref="F45:F53"/>
  </mergeCells>
  <hyperlinks>
    <hyperlink ref="M1" location="СОДЕРЖАНИЕ!A1" display="назад в оглавление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9" fitToHeight="0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15</vt:i4>
      </vt:variant>
    </vt:vector>
  </HeadingPairs>
  <TitlesOfParts>
    <vt:vector size="30" baseType="lpstr">
      <vt:lpstr>СОДЕРЖАНИЕ</vt:lpstr>
      <vt:lpstr>ВЕНТИЛЯТОРЫ ZILON</vt:lpstr>
      <vt:lpstr>ВЕНТИЛЯТОРЫ SALDA</vt:lpstr>
      <vt:lpstr>АКСЕС. ДЛЯ ВЕНТ-РОВ SALDA </vt:lpstr>
      <vt:lpstr>НАГРЕВАТЕЛИ и ОХЛАДИТЕЛИ</vt:lpstr>
      <vt:lpstr>СЕТЕВЫЕ ЭЛЕМЕНТЫ</vt:lpstr>
      <vt:lpstr>РЕШЕТКИ и ДИФФУЗОРЫ</vt:lpstr>
      <vt:lpstr>ГИБКИЕ ВОЗДУХОВОДЫ</vt:lpstr>
      <vt:lpstr>ГИБКИЕ ВОЗДУХОВОДЫ ZILON</vt:lpstr>
      <vt:lpstr>УСТАНОВКИ RC, FUNAI</vt:lpstr>
      <vt:lpstr>КОМПАКТНЫЕ УСТАНОВКИ SALDA</vt:lpstr>
      <vt:lpstr>КОМПАКТНЫЕ УСТАНОВКИ ZILON</vt:lpstr>
      <vt:lpstr>ЭЛЕКТРОПРИВОДЫ</vt:lpstr>
      <vt:lpstr>СИСТЕМЫ АВТОМАТИКИ </vt:lpstr>
      <vt:lpstr>СМЕСИТЕЛЬНЫЕ УЗЛЫ</vt:lpstr>
      <vt:lpstr>'АКСЕС. ДЛЯ ВЕНТ-РОВ SALDA '!Область_печати</vt:lpstr>
      <vt:lpstr>'ВЕНТИЛЯТОРЫ SALDA'!Область_печати</vt:lpstr>
      <vt:lpstr>'ВЕНТИЛЯТОРЫ ZILON'!Область_печати</vt:lpstr>
      <vt:lpstr>'ГИБКИЕ ВОЗДУХОВОДЫ'!Область_печати</vt:lpstr>
      <vt:lpstr>'ГИБКИЕ ВОЗДУХОВОДЫ ZILON'!Область_печати</vt:lpstr>
      <vt:lpstr>'КОМПАКТНЫЕ УСТАНОВКИ SALDA'!Область_печати</vt:lpstr>
      <vt:lpstr>'КОМПАКТНЫЕ УСТАНОВКИ ZILON'!Область_печати</vt:lpstr>
      <vt:lpstr>'НАГРЕВАТЕЛИ и ОХЛАДИТЕЛИ'!Область_печати</vt:lpstr>
      <vt:lpstr>'РЕШЕТКИ и ДИФФУЗОРЫ'!Область_печати</vt:lpstr>
      <vt:lpstr>'СЕТЕВЫЕ ЭЛЕМЕНТЫ'!Область_печати</vt:lpstr>
      <vt:lpstr>'СИСТЕМЫ АВТОМАТИКИ '!Область_печати</vt:lpstr>
      <vt:lpstr>'СМЕСИТЕЛЬНЫЕ УЗЛЫ'!Область_печати</vt:lpstr>
      <vt:lpstr>СОДЕРЖАНИЕ!Область_печати</vt:lpstr>
      <vt:lpstr>'УСТАНОВКИ RC, FUNAI'!Область_печати</vt:lpstr>
      <vt:lpstr>ЭЛЕКТРОПРИВОДЫ!Область_печати</vt:lpstr>
    </vt:vector>
  </TitlesOfParts>
  <Company>JAC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AlexandrGS</dc:creator>
  <cp:lastModifiedBy>mg-4</cp:lastModifiedBy>
  <cp:lastPrinted>2019-03-21T14:38:18Z</cp:lastPrinted>
  <dcterms:created xsi:type="dcterms:W3CDTF">2012-01-17T08:59:12Z</dcterms:created>
  <dcterms:modified xsi:type="dcterms:W3CDTF">2020-12-18T07:25:36Z</dcterms:modified>
</cp:coreProperties>
</file>